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6380" windowHeight="8196" tabRatio="987"/>
  </bookViews>
  <sheets>
    <sheet name="Kaavio1" sheetId="4" r:id="rId1"/>
    <sheet name="Kaavio2" sheetId="5" r:id="rId2"/>
    <sheet name="Taul1" sheetId="1" r:id="rId3"/>
    <sheet name="Taul2" sheetId="2" r:id="rId4"/>
    <sheet name="Taul3" sheetId="3" r:id="rId5"/>
  </sheets>
  <calcPr calcId="145621"/>
  <extLst>
    <ext xmlns:loext="http://schemas.libreoffice.org/" uri="{7626C862-2A13-11E5-B345-FEFF819CDC9F}">
      <loext:extCalcPr stringRefSyntax="CalcA1ExcelA1"/>
    </ext>
  </extLst>
</workbook>
</file>

<file path=xl/calcChain.xml><?xml version="1.0" encoding="utf-8"?>
<calcChain xmlns="http://schemas.openxmlformats.org/spreadsheetml/2006/main">
  <c r="M5" i="1" l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M135" i="1"/>
  <c r="M136" i="1"/>
  <c r="M137" i="1"/>
  <c r="M138" i="1"/>
  <c r="M139" i="1"/>
  <c r="M140" i="1"/>
  <c r="M141" i="1"/>
  <c r="M142" i="1"/>
  <c r="M143" i="1"/>
  <c r="M144" i="1"/>
  <c r="M145" i="1"/>
  <c r="M146" i="1"/>
  <c r="M147" i="1"/>
  <c r="M148" i="1"/>
  <c r="M149" i="1"/>
  <c r="M150" i="1"/>
  <c r="M151" i="1"/>
  <c r="M152" i="1"/>
  <c r="M153" i="1"/>
  <c r="M154" i="1"/>
  <c r="M155" i="1"/>
  <c r="M156" i="1"/>
  <c r="M157" i="1"/>
  <c r="M158" i="1"/>
  <c r="M159" i="1"/>
  <c r="M160" i="1"/>
  <c r="M161" i="1"/>
  <c r="M162" i="1"/>
  <c r="M163" i="1"/>
  <c r="M164" i="1"/>
  <c r="M165" i="1"/>
  <c r="M166" i="1"/>
  <c r="M167" i="1"/>
  <c r="M168" i="1"/>
  <c r="M169" i="1"/>
  <c r="M170" i="1"/>
  <c r="M4" i="1"/>
  <c r="L22" i="1"/>
  <c r="L23" i="1"/>
  <c r="L24" i="1"/>
  <c r="L25" i="1"/>
  <c r="L26" i="1"/>
  <c r="L27" i="1"/>
  <c r="L28" i="1"/>
  <c r="L29" i="1"/>
  <c r="L30" i="1"/>
  <c r="L31" i="1"/>
  <c r="L32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107" i="1"/>
  <c r="L108" i="1"/>
  <c r="L109" i="1"/>
  <c r="L110" i="1"/>
  <c r="L111" i="1"/>
  <c r="L112" i="1"/>
  <c r="L113" i="1"/>
  <c r="L114" i="1"/>
  <c r="L115" i="1"/>
  <c r="L116" i="1"/>
  <c r="L117" i="1"/>
  <c r="L118" i="1"/>
  <c r="L119" i="1"/>
  <c r="L120" i="1"/>
  <c r="L121" i="1"/>
  <c r="L122" i="1"/>
  <c r="L123" i="1"/>
  <c r="L124" i="1"/>
  <c r="L125" i="1"/>
  <c r="L126" i="1"/>
  <c r="L127" i="1"/>
  <c r="L128" i="1"/>
  <c r="L129" i="1"/>
  <c r="L130" i="1"/>
  <c r="L131" i="1"/>
  <c r="L132" i="1"/>
  <c r="L133" i="1"/>
  <c r="L134" i="1"/>
  <c r="L135" i="1"/>
  <c r="L136" i="1"/>
  <c r="L137" i="1"/>
  <c r="L138" i="1"/>
  <c r="L139" i="1"/>
  <c r="L140" i="1"/>
  <c r="L141" i="1"/>
  <c r="L142" i="1"/>
  <c r="L143" i="1"/>
  <c r="L158" i="1"/>
  <c r="L159" i="1"/>
  <c r="L160" i="1"/>
  <c r="L161" i="1"/>
  <c r="L162" i="1"/>
  <c r="L163" i="1"/>
  <c r="L164" i="1"/>
  <c r="L165" i="1"/>
  <c r="L166" i="1"/>
  <c r="L167" i="1"/>
  <c r="L168" i="1"/>
  <c r="L169" i="1"/>
  <c r="L170" i="1"/>
  <c r="L15" i="1"/>
  <c r="L16" i="1"/>
  <c r="L17" i="1"/>
  <c r="L18" i="1"/>
  <c r="L19" i="1"/>
  <c r="L20" i="1"/>
  <c r="L21" i="1"/>
  <c r="L14" i="1"/>
  <c r="K26" i="1"/>
  <c r="K27" i="1"/>
  <c r="K28" i="1"/>
  <c r="K29" i="1"/>
  <c r="K30" i="1"/>
  <c r="K31" i="1"/>
  <c r="K32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136" i="1"/>
  <c r="K137" i="1"/>
  <c r="K138" i="1"/>
  <c r="K139" i="1"/>
  <c r="K140" i="1"/>
  <c r="K141" i="1"/>
  <c r="K142" i="1"/>
  <c r="K143" i="1"/>
  <c r="K144" i="1"/>
  <c r="K145" i="1"/>
  <c r="K146" i="1"/>
  <c r="K147" i="1"/>
  <c r="K148" i="1"/>
  <c r="K149" i="1"/>
  <c r="K150" i="1"/>
  <c r="K151" i="1"/>
  <c r="K152" i="1"/>
  <c r="K153" i="1"/>
  <c r="K154" i="1"/>
  <c r="K155" i="1"/>
  <c r="K156" i="1"/>
  <c r="K157" i="1"/>
  <c r="K158" i="1"/>
  <c r="K159" i="1"/>
  <c r="K160" i="1"/>
  <c r="K161" i="1"/>
  <c r="K162" i="1"/>
  <c r="K163" i="1"/>
  <c r="K164" i="1"/>
  <c r="K165" i="1"/>
  <c r="K166" i="1"/>
  <c r="K167" i="1"/>
  <c r="K168" i="1"/>
  <c r="K169" i="1"/>
  <c r="K170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4" i="1"/>
  <c r="J4" i="1" l="1"/>
  <c r="O4" i="1" s="1"/>
  <c r="N4" i="1"/>
  <c r="Q4" i="1"/>
  <c r="J5" i="1"/>
  <c r="N5" i="1"/>
  <c r="P5" i="1" s="1"/>
  <c r="O5" i="1"/>
  <c r="Q5" i="1"/>
  <c r="S5" i="1"/>
  <c r="J6" i="1"/>
  <c r="P6" i="1" s="1"/>
  <c r="N6" i="1"/>
  <c r="Q6" i="1"/>
  <c r="S6" i="1"/>
  <c r="J7" i="1"/>
  <c r="O7" i="1" s="1"/>
  <c r="N7" i="1"/>
  <c r="P7" i="1"/>
  <c r="Q7" i="1"/>
  <c r="S7" i="1"/>
  <c r="J8" i="1"/>
  <c r="O8" i="1" s="1"/>
  <c r="N8" i="1"/>
  <c r="P8" i="1" s="1"/>
  <c r="Q8" i="1"/>
  <c r="S8" i="1"/>
  <c r="J9" i="1"/>
  <c r="N9" i="1"/>
  <c r="P9" i="1" s="1"/>
  <c r="O9" i="1"/>
  <c r="Q9" i="1"/>
  <c r="S9" i="1"/>
  <c r="J10" i="1"/>
  <c r="O10" i="1" s="1"/>
  <c r="N10" i="1"/>
  <c r="Q10" i="1"/>
  <c r="S10" i="1"/>
  <c r="J11" i="1"/>
  <c r="O11" i="1" s="1"/>
  <c r="N11" i="1"/>
  <c r="P11" i="1"/>
  <c r="Q11" i="1"/>
  <c r="S11" i="1"/>
  <c r="J12" i="1"/>
  <c r="O12" i="1" s="1"/>
  <c r="N12" i="1"/>
  <c r="P12" i="1" s="1"/>
  <c r="Q12" i="1"/>
  <c r="S12" i="1"/>
  <c r="J13" i="1"/>
  <c r="N13" i="1"/>
  <c r="P13" i="1" s="1"/>
  <c r="O13" i="1"/>
  <c r="Q13" i="1"/>
  <c r="S13" i="1"/>
  <c r="P10" i="1" l="1"/>
  <c r="O6" i="1"/>
  <c r="P4" i="1"/>
  <c r="S170" i="1"/>
  <c r="Q170" i="1"/>
  <c r="N170" i="1"/>
  <c r="J170" i="1"/>
  <c r="S169" i="1"/>
  <c r="Q169" i="1"/>
  <c r="N169" i="1"/>
  <c r="J169" i="1"/>
  <c r="S168" i="1"/>
  <c r="Q168" i="1"/>
  <c r="N168" i="1"/>
  <c r="J168" i="1"/>
  <c r="S167" i="1"/>
  <c r="Q167" i="1"/>
  <c r="N167" i="1"/>
  <c r="J167" i="1"/>
  <c r="O167" i="1" s="1"/>
  <c r="S166" i="1"/>
  <c r="Q166" i="1"/>
  <c r="N166" i="1"/>
  <c r="J166" i="1"/>
  <c r="S165" i="1"/>
  <c r="Q165" i="1"/>
  <c r="N165" i="1"/>
  <c r="J165" i="1"/>
  <c r="S164" i="1"/>
  <c r="Q164" i="1"/>
  <c r="N164" i="1"/>
  <c r="J164" i="1"/>
  <c r="S163" i="1"/>
  <c r="Q163" i="1"/>
  <c r="N163" i="1"/>
  <c r="J163" i="1"/>
  <c r="S162" i="1"/>
  <c r="Q162" i="1"/>
  <c r="N162" i="1"/>
  <c r="J162" i="1"/>
  <c r="S161" i="1"/>
  <c r="Q161" i="1"/>
  <c r="N161" i="1"/>
  <c r="J161" i="1"/>
  <c r="S160" i="1"/>
  <c r="Q160" i="1"/>
  <c r="N160" i="1"/>
  <c r="J160" i="1"/>
  <c r="S159" i="1"/>
  <c r="Q159" i="1"/>
  <c r="N159" i="1"/>
  <c r="J159" i="1"/>
  <c r="O159" i="1" s="1"/>
  <c r="S158" i="1"/>
  <c r="Q158" i="1"/>
  <c r="N158" i="1"/>
  <c r="J158" i="1"/>
  <c r="S157" i="1"/>
  <c r="Q157" i="1"/>
  <c r="N157" i="1"/>
  <c r="J157" i="1"/>
  <c r="S156" i="1"/>
  <c r="Q156" i="1"/>
  <c r="N156" i="1"/>
  <c r="J156" i="1"/>
  <c r="S155" i="1"/>
  <c r="Q155" i="1"/>
  <c r="N155" i="1"/>
  <c r="J155" i="1"/>
  <c r="S154" i="1"/>
  <c r="Q154" i="1"/>
  <c r="N154" i="1"/>
  <c r="J154" i="1"/>
  <c r="S153" i="1"/>
  <c r="Q153" i="1"/>
  <c r="N153" i="1"/>
  <c r="J153" i="1"/>
  <c r="S152" i="1"/>
  <c r="Q152" i="1"/>
  <c r="N152" i="1"/>
  <c r="J152" i="1"/>
  <c r="S151" i="1"/>
  <c r="Q151" i="1"/>
  <c r="N151" i="1"/>
  <c r="J151" i="1"/>
  <c r="O151" i="1" s="1"/>
  <c r="S150" i="1"/>
  <c r="Q150" i="1"/>
  <c r="N150" i="1"/>
  <c r="J150" i="1"/>
  <c r="S149" i="1"/>
  <c r="Q149" i="1"/>
  <c r="N149" i="1"/>
  <c r="J149" i="1"/>
  <c r="S148" i="1"/>
  <c r="Q148" i="1"/>
  <c r="N148" i="1"/>
  <c r="J148" i="1"/>
  <c r="S147" i="1"/>
  <c r="Q147" i="1"/>
  <c r="N147" i="1"/>
  <c r="J147" i="1"/>
  <c r="S146" i="1"/>
  <c r="Q146" i="1"/>
  <c r="N146" i="1"/>
  <c r="J146" i="1"/>
  <c r="S145" i="1"/>
  <c r="Q145" i="1"/>
  <c r="N145" i="1"/>
  <c r="J145" i="1"/>
  <c r="S144" i="1"/>
  <c r="Q144" i="1"/>
  <c r="N144" i="1"/>
  <c r="J144" i="1"/>
  <c r="S143" i="1"/>
  <c r="Q143" i="1"/>
  <c r="N143" i="1"/>
  <c r="J143" i="1"/>
  <c r="O143" i="1" s="1"/>
  <c r="S142" i="1"/>
  <c r="Q142" i="1"/>
  <c r="N142" i="1"/>
  <c r="J142" i="1"/>
  <c r="S141" i="1"/>
  <c r="Q141" i="1"/>
  <c r="N141" i="1"/>
  <c r="J141" i="1"/>
  <c r="S140" i="1"/>
  <c r="Q140" i="1"/>
  <c r="N140" i="1"/>
  <c r="J140" i="1"/>
  <c r="S139" i="1"/>
  <c r="Q139" i="1"/>
  <c r="N139" i="1"/>
  <c r="J139" i="1"/>
  <c r="S138" i="1"/>
  <c r="Q138" i="1"/>
  <c r="N138" i="1"/>
  <c r="J138" i="1"/>
  <c r="S137" i="1"/>
  <c r="Q137" i="1"/>
  <c r="N137" i="1"/>
  <c r="J137" i="1"/>
  <c r="S136" i="1"/>
  <c r="Q136" i="1"/>
  <c r="N136" i="1"/>
  <c r="J136" i="1"/>
  <c r="S135" i="1"/>
  <c r="Q135" i="1"/>
  <c r="N135" i="1"/>
  <c r="J135" i="1"/>
  <c r="O135" i="1" s="1"/>
  <c r="S134" i="1"/>
  <c r="Q134" i="1"/>
  <c r="N134" i="1"/>
  <c r="J134" i="1"/>
  <c r="S133" i="1"/>
  <c r="Q133" i="1"/>
  <c r="N133" i="1"/>
  <c r="J133" i="1"/>
  <c r="S132" i="1"/>
  <c r="Q132" i="1"/>
  <c r="N132" i="1"/>
  <c r="J132" i="1"/>
  <c r="S131" i="1"/>
  <c r="Q131" i="1"/>
  <c r="N131" i="1"/>
  <c r="J131" i="1"/>
  <c r="S130" i="1"/>
  <c r="Q130" i="1"/>
  <c r="N130" i="1"/>
  <c r="J130" i="1"/>
  <c r="S129" i="1"/>
  <c r="Q129" i="1"/>
  <c r="N129" i="1"/>
  <c r="J129" i="1"/>
  <c r="S128" i="1"/>
  <c r="Q128" i="1"/>
  <c r="N128" i="1"/>
  <c r="J128" i="1"/>
  <c r="S127" i="1"/>
  <c r="Q127" i="1"/>
  <c r="N127" i="1"/>
  <c r="J127" i="1"/>
  <c r="O127" i="1" s="1"/>
  <c r="S126" i="1"/>
  <c r="Q126" i="1"/>
  <c r="N126" i="1"/>
  <c r="J126" i="1"/>
  <c r="S125" i="1"/>
  <c r="Q125" i="1"/>
  <c r="N125" i="1"/>
  <c r="J125" i="1"/>
  <c r="S124" i="1"/>
  <c r="Q124" i="1"/>
  <c r="N124" i="1"/>
  <c r="J124" i="1"/>
  <c r="S123" i="1"/>
  <c r="Q123" i="1"/>
  <c r="N123" i="1"/>
  <c r="J123" i="1"/>
  <c r="S122" i="1"/>
  <c r="Q122" i="1"/>
  <c r="N122" i="1"/>
  <c r="J122" i="1"/>
  <c r="S121" i="1"/>
  <c r="Q121" i="1"/>
  <c r="N121" i="1"/>
  <c r="J121" i="1"/>
  <c r="S120" i="1"/>
  <c r="Q120" i="1"/>
  <c r="N120" i="1"/>
  <c r="J120" i="1"/>
  <c r="S119" i="1"/>
  <c r="Q119" i="1"/>
  <c r="N119" i="1"/>
  <c r="J119" i="1"/>
  <c r="O119" i="1" s="1"/>
  <c r="S118" i="1"/>
  <c r="Q118" i="1"/>
  <c r="N118" i="1"/>
  <c r="J118" i="1"/>
  <c r="S117" i="1"/>
  <c r="Q117" i="1"/>
  <c r="N117" i="1"/>
  <c r="J117" i="1"/>
  <c r="S116" i="1"/>
  <c r="Q116" i="1"/>
  <c r="N116" i="1"/>
  <c r="J116" i="1"/>
  <c r="S115" i="1"/>
  <c r="Q115" i="1"/>
  <c r="N115" i="1"/>
  <c r="J115" i="1"/>
  <c r="S114" i="1"/>
  <c r="Q114" i="1"/>
  <c r="N114" i="1"/>
  <c r="J114" i="1"/>
  <c r="S113" i="1"/>
  <c r="Q113" i="1"/>
  <c r="N113" i="1"/>
  <c r="J113" i="1"/>
  <c r="S112" i="1"/>
  <c r="Q112" i="1"/>
  <c r="N112" i="1"/>
  <c r="J112" i="1"/>
  <c r="S111" i="1"/>
  <c r="Q111" i="1"/>
  <c r="N111" i="1"/>
  <c r="J111" i="1"/>
  <c r="O111" i="1" s="1"/>
  <c r="S110" i="1"/>
  <c r="Q110" i="1"/>
  <c r="N110" i="1"/>
  <c r="J110" i="1"/>
  <c r="S109" i="1"/>
  <c r="Q109" i="1"/>
  <c r="N109" i="1"/>
  <c r="J109" i="1"/>
  <c r="S108" i="1"/>
  <c r="Q108" i="1"/>
  <c r="N108" i="1"/>
  <c r="J108" i="1"/>
  <c r="S107" i="1"/>
  <c r="Q107" i="1"/>
  <c r="N107" i="1"/>
  <c r="J107" i="1"/>
  <c r="S106" i="1"/>
  <c r="Q106" i="1"/>
  <c r="N106" i="1"/>
  <c r="J106" i="1"/>
  <c r="S105" i="1"/>
  <c r="Q105" i="1"/>
  <c r="N105" i="1"/>
  <c r="J105" i="1"/>
  <c r="S104" i="1"/>
  <c r="Q104" i="1"/>
  <c r="N104" i="1"/>
  <c r="J104" i="1"/>
  <c r="S103" i="1"/>
  <c r="Q103" i="1"/>
  <c r="N103" i="1"/>
  <c r="J103" i="1"/>
  <c r="O103" i="1" s="1"/>
  <c r="S102" i="1"/>
  <c r="Q102" i="1"/>
  <c r="N102" i="1"/>
  <c r="J102" i="1"/>
  <c r="S101" i="1"/>
  <c r="Q101" i="1"/>
  <c r="N101" i="1"/>
  <c r="J101" i="1"/>
  <c r="S100" i="1"/>
  <c r="Q100" i="1"/>
  <c r="N100" i="1"/>
  <c r="J100" i="1"/>
  <c r="S99" i="1"/>
  <c r="Q99" i="1"/>
  <c r="N99" i="1"/>
  <c r="J99" i="1"/>
  <c r="O99" i="1" s="1"/>
  <c r="S98" i="1"/>
  <c r="Q98" i="1"/>
  <c r="N98" i="1"/>
  <c r="J98" i="1"/>
  <c r="S97" i="1"/>
  <c r="Q97" i="1"/>
  <c r="N97" i="1"/>
  <c r="J97" i="1"/>
  <c r="S96" i="1"/>
  <c r="Q96" i="1"/>
  <c r="N96" i="1"/>
  <c r="J96" i="1"/>
  <c r="S95" i="1"/>
  <c r="Q95" i="1"/>
  <c r="N95" i="1"/>
  <c r="J95" i="1"/>
  <c r="O95" i="1" s="1"/>
  <c r="S94" i="1"/>
  <c r="Q94" i="1"/>
  <c r="N94" i="1"/>
  <c r="J94" i="1"/>
  <c r="S93" i="1"/>
  <c r="Q93" i="1"/>
  <c r="N93" i="1"/>
  <c r="J93" i="1"/>
  <c r="S92" i="1"/>
  <c r="Q92" i="1"/>
  <c r="N92" i="1"/>
  <c r="J92" i="1"/>
  <c r="S91" i="1"/>
  <c r="Q91" i="1"/>
  <c r="N91" i="1"/>
  <c r="J91" i="1"/>
  <c r="O91" i="1" s="1"/>
  <c r="S90" i="1"/>
  <c r="Q90" i="1"/>
  <c r="N90" i="1"/>
  <c r="J90" i="1"/>
  <c r="S89" i="1"/>
  <c r="Q89" i="1"/>
  <c r="N89" i="1"/>
  <c r="J89" i="1"/>
  <c r="S88" i="1"/>
  <c r="Q88" i="1"/>
  <c r="N88" i="1"/>
  <c r="J88" i="1"/>
  <c r="S87" i="1"/>
  <c r="Q87" i="1"/>
  <c r="N87" i="1"/>
  <c r="J87" i="1"/>
  <c r="O87" i="1" s="1"/>
  <c r="S86" i="1"/>
  <c r="Q86" i="1"/>
  <c r="N86" i="1"/>
  <c r="J86" i="1"/>
  <c r="S85" i="1"/>
  <c r="Q85" i="1"/>
  <c r="N85" i="1"/>
  <c r="J85" i="1"/>
  <c r="S84" i="1"/>
  <c r="Q84" i="1"/>
  <c r="N84" i="1"/>
  <c r="J84" i="1"/>
  <c r="S83" i="1"/>
  <c r="Q83" i="1"/>
  <c r="N83" i="1"/>
  <c r="J83" i="1"/>
  <c r="O83" i="1" s="1"/>
  <c r="S82" i="1"/>
  <c r="Q82" i="1"/>
  <c r="N82" i="1"/>
  <c r="J82" i="1"/>
  <c r="S81" i="1"/>
  <c r="Q81" i="1"/>
  <c r="N81" i="1"/>
  <c r="J81" i="1"/>
  <c r="S80" i="1"/>
  <c r="Q80" i="1"/>
  <c r="N80" i="1"/>
  <c r="J80" i="1"/>
  <c r="S79" i="1"/>
  <c r="Q79" i="1"/>
  <c r="N79" i="1"/>
  <c r="J79" i="1"/>
  <c r="O79" i="1" s="1"/>
  <c r="S78" i="1"/>
  <c r="Q78" i="1"/>
  <c r="N78" i="1"/>
  <c r="J78" i="1"/>
  <c r="S77" i="1"/>
  <c r="Q77" i="1"/>
  <c r="N77" i="1"/>
  <c r="J77" i="1"/>
  <c r="S76" i="1"/>
  <c r="Q76" i="1"/>
  <c r="N76" i="1"/>
  <c r="J76" i="1"/>
  <c r="S75" i="1"/>
  <c r="Q75" i="1"/>
  <c r="N75" i="1"/>
  <c r="J75" i="1"/>
  <c r="O75" i="1" s="1"/>
  <c r="S74" i="1"/>
  <c r="Q74" i="1"/>
  <c r="N74" i="1"/>
  <c r="J74" i="1"/>
  <c r="S73" i="1"/>
  <c r="Q73" i="1"/>
  <c r="N73" i="1"/>
  <c r="J73" i="1"/>
  <c r="S72" i="1"/>
  <c r="Q72" i="1"/>
  <c r="N72" i="1"/>
  <c r="J72" i="1"/>
  <c r="S71" i="1"/>
  <c r="Q71" i="1"/>
  <c r="N71" i="1"/>
  <c r="J71" i="1"/>
  <c r="O71" i="1" s="1"/>
  <c r="S70" i="1"/>
  <c r="Q70" i="1"/>
  <c r="N70" i="1"/>
  <c r="J70" i="1"/>
  <c r="S69" i="1"/>
  <c r="Q69" i="1"/>
  <c r="N69" i="1"/>
  <c r="J69" i="1"/>
  <c r="S68" i="1"/>
  <c r="Q68" i="1"/>
  <c r="N68" i="1"/>
  <c r="J68" i="1"/>
  <c r="S67" i="1"/>
  <c r="Q67" i="1"/>
  <c r="N67" i="1"/>
  <c r="J67" i="1"/>
  <c r="O67" i="1" s="1"/>
  <c r="S66" i="1"/>
  <c r="Q66" i="1"/>
  <c r="N66" i="1"/>
  <c r="J66" i="1"/>
  <c r="S65" i="1"/>
  <c r="Q65" i="1"/>
  <c r="N65" i="1"/>
  <c r="J65" i="1"/>
  <c r="S64" i="1"/>
  <c r="Q64" i="1"/>
  <c r="N64" i="1"/>
  <c r="J64" i="1"/>
  <c r="S63" i="1"/>
  <c r="Q63" i="1"/>
  <c r="N63" i="1"/>
  <c r="J63" i="1"/>
  <c r="O63" i="1" s="1"/>
  <c r="S62" i="1"/>
  <c r="Q62" i="1"/>
  <c r="N62" i="1"/>
  <c r="J62" i="1"/>
  <c r="S61" i="1"/>
  <c r="Q61" i="1"/>
  <c r="N61" i="1"/>
  <c r="J61" i="1"/>
  <c r="S60" i="1"/>
  <c r="Q60" i="1"/>
  <c r="N60" i="1"/>
  <c r="J60" i="1"/>
  <c r="S59" i="1"/>
  <c r="Q59" i="1"/>
  <c r="N59" i="1"/>
  <c r="J59" i="1"/>
  <c r="O59" i="1" s="1"/>
  <c r="S58" i="1"/>
  <c r="Q58" i="1"/>
  <c r="N58" i="1"/>
  <c r="J58" i="1"/>
  <c r="S57" i="1"/>
  <c r="Q57" i="1"/>
  <c r="N57" i="1"/>
  <c r="J57" i="1"/>
  <c r="S56" i="1"/>
  <c r="Q56" i="1"/>
  <c r="N56" i="1"/>
  <c r="J56" i="1"/>
  <c r="S55" i="1"/>
  <c r="Q55" i="1"/>
  <c r="N55" i="1"/>
  <c r="J55" i="1"/>
  <c r="O55" i="1" s="1"/>
  <c r="S54" i="1"/>
  <c r="Q54" i="1"/>
  <c r="N54" i="1"/>
  <c r="J54" i="1"/>
  <c r="S53" i="1"/>
  <c r="Q53" i="1"/>
  <c r="N53" i="1"/>
  <c r="J53" i="1"/>
  <c r="S52" i="1"/>
  <c r="Q52" i="1"/>
  <c r="N52" i="1"/>
  <c r="J52" i="1"/>
  <c r="S51" i="1"/>
  <c r="Q51" i="1"/>
  <c r="N51" i="1"/>
  <c r="J51" i="1"/>
  <c r="O51" i="1" s="1"/>
  <c r="S50" i="1"/>
  <c r="Q50" i="1"/>
  <c r="N50" i="1"/>
  <c r="J50" i="1"/>
  <c r="S49" i="1"/>
  <c r="Q49" i="1"/>
  <c r="N49" i="1"/>
  <c r="J49" i="1"/>
  <c r="S48" i="1"/>
  <c r="Q48" i="1"/>
  <c r="N48" i="1"/>
  <c r="J48" i="1"/>
  <c r="S47" i="1"/>
  <c r="Q47" i="1"/>
  <c r="N47" i="1"/>
  <c r="J47" i="1"/>
  <c r="O47" i="1" s="1"/>
  <c r="S46" i="1"/>
  <c r="Q46" i="1"/>
  <c r="N46" i="1"/>
  <c r="J46" i="1"/>
  <c r="S45" i="1"/>
  <c r="Q45" i="1"/>
  <c r="N45" i="1"/>
  <c r="J45" i="1"/>
  <c r="S44" i="1"/>
  <c r="Q44" i="1"/>
  <c r="N44" i="1"/>
  <c r="J44" i="1"/>
  <c r="S43" i="1"/>
  <c r="Q43" i="1"/>
  <c r="N43" i="1"/>
  <c r="J43" i="1"/>
  <c r="O43" i="1" s="1"/>
  <c r="S42" i="1"/>
  <c r="Q42" i="1"/>
  <c r="N42" i="1"/>
  <c r="J42" i="1"/>
  <c r="S41" i="1"/>
  <c r="Q41" i="1"/>
  <c r="N41" i="1"/>
  <c r="J41" i="1"/>
  <c r="S40" i="1"/>
  <c r="Q40" i="1"/>
  <c r="N40" i="1"/>
  <c r="J40" i="1"/>
  <c r="S39" i="1"/>
  <c r="Q39" i="1"/>
  <c r="N39" i="1"/>
  <c r="J39" i="1"/>
  <c r="O39" i="1" s="1"/>
  <c r="S38" i="1"/>
  <c r="Q38" i="1"/>
  <c r="N38" i="1"/>
  <c r="J38" i="1"/>
  <c r="S37" i="1"/>
  <c r="Q37" i="1"/>
  <c r="N37" i="1"/>
  <c r="J37" i="1"/>
  <c r="S36" i="1"/>
  <c r="Q36" i="1"/>
  <c r="N36" i="1"/>
  <c r="J36" i="1"/>
  <c r="S35" i="1"/>
  <c r="Q35" i="1"/>
  <c r="N35" i="1"/>
  <c r="J35" i="1"/>
  <c r="O35" i="1" s="1"/>
  <c r="S34" i="1"/>
  <c r="Q34" i="1"/>
  <c r="N34" i="1"/>
  <c r="J34" i="1"/>
  <c r="K34" i="1" s="1"/>
  <c r="S33" i="1"/>
  <c r="Q33" i="1"/>
  <c r="N33" i="1"/>
  <c r="J33" i="1"/>
  <c r="K33" i="1" s="1"/>
  <c r="S32" i="1"/>
  <c r="Q32" i="1"/>
  <c r="N32" i="1"/>
  <c r="J32" i="1"/>
  <c r="S31" i="1"/>
  <c r="Q31" i="1"/>
  <c r="N31" i="1"/>
  <c r="J31" i="1"/>
  <c r="O31" i="1" s="1"/>
  <c r="S30" i="1"/>
  <c r="Q30" i="1"/>
  <c r="N30" i="1"/>
  <c r="J30" i="1"/>
  <c r="S29" i="1"/>
  <c r="Q29" i="1"/>
  <c r="N29" i="1"/>
  <c r="J29" i="1"/>
  <c r="S28" i="1"/>
  <c r="Q28" i="1"/>
  <c r="N28" i="1"/>
  <c r="J28" i="1"/>
  <c r="S27" i="1"/>
  <c r="Q27" i="1"/>
  <c r="N27" i="1"/>
  <c r="J27" i="1"/>
  <c r="O27" i="1" s="1"/>
  <c r="S26" i="1"/>
  <c r="Q26" i="1"/>
  <c r="N26" i="1"/>
  <c r="J26" i="1"/>
  <c r="S25" i="1"/>
  <c r="Q25" i="1"/>
  <c r="N25" i="1"/>
  <c r="J25" i="1"/>
  <c r="S24" i="1"/>
  <c r="Q24" i="1"/>
  <c r="N24" i="1"/>
  <c r="J24" i="1"/>
  <c r="S23" i="1"/>
  <c r="Q23" i="1"/>
  <c r="N23" i="1"/>
  <c r="J23" i="1"/>
  <c r="O23" i="1" s="1"/>
  <c r="S22" i="1"/>
  <c r="Q22" i="1"/>
  <c r="N22" i="1"/>
  <c r="J22" i="1"/>
  <c r="S21" i="1"/>
  <c r="Q21" i="1"/>
  <c r="N21" i="1"/>
  <c r="J21" i="1"/>
  <c r="S20" i="1"/>
  <c r="Q20" i="1"/>
  <c r="N20" i="1"/>
  <c r="J20" i="1"/>
  <c r="S19" i="1"/>
  <c r="Q19" i="1"/>
  <c r="N19" i="1"/>
  <c r="J19" i="1"/>
  <c r="O19" i="1" s="1"/>
  <c r="S18" i="1"/>
  <c r="Q18" i="1"/>
  <c r="N18" i="1"/>
  <c r="J18" i="1"/>
  <c r="S17" i="1"/>
  <c r="Q17" i="1"/>
  <c r="N17" i="1"/>
  <c r="J17" i="1"/>
  <c r="S16" i="1"/>
  <c r="Q16" i="1"/>
  <c r="N16" i="1"/>
  <c r="J16" i="1"/>
  <c r="S15" i="1"/>
  <c r="Q15" i="1"/>
  <c r="N15" i="1"/>
  <c r="J15" i="1"/>
  <c r="O15" i="1" s="1"/>
  <c r="S14" i="1"/>
  <c r="Q14" i="1"/>
  <c r="N14" i="1"/>
  <c r="J14" i="1"/>
  <c r="P88" i="1" l="1"/>
  <c r="P96" i="1"/>
  <c r="P104" i="1"/>
  <c r="P112" i="1"/>
  <c r="P120" i="1"/>
  <c r="P128" i="1"/>
  <c r="P136" i="1"/>
  <c r="P144" i="1"/>
  <c r="P152" i="1"/>
  <c r="P160" i="1"/>
  <c r="P168" i="1"/>
  <c r="P141" i="1"/>
  <c r="P149" i="1"/>
  <c r="P157" i="1"/>
  <c r="P165" i="1"/>
  <c r="O68" i="1"/>
  <c r="O116" i="1"/>
  <c r="O132" i="1"/>
  <c r="O140" i="1"/>
  <c r="P146" i="1"/>
  <c r="O148" i="1"/>
  <c r="P154" i="1"/>
  <c r="O156" i="1"/>
  <c r="P162" i="1"/>
  <c r="O164" i="1"/>
  <c r="P170" i="1"/>
  <c r="P17" i="1"/>
  <c r="O17" i="1"/>
  <c r="P21" i="1"/>
  <c r="O21" i="1"/>
  <c r="P25" i="1"/>
  <c r="O25" i="1"/>
  <c r="P29" i="1"/>
  <c r="O29" i="1"/>
  <c r="P33" i="1"/>
  <c r="O33" i="1"/>
  <c r="P37" i="1"/>
  <c r="O37" i="1"/>
  <c r="P41" i="1"/>
  <c r="O41" i="1"/>
  <c r="P45" i="1"/>
  <c r="O45" i="1"/>
  <c r="P49" i="1"/>
  <c r="O49" i="1"/>
  <c r="P53" i="1"/>
  <c r="O53" i="1"/>
  <c r="P57" i="1"/>
  <c r="O57" i="1"/>
  <c r="P61" i="1"/>
  <c r="O61" i="1"/>
  <c r="P65" i="1"/>
  <c r="O65" i="1"/>
  <c r="P69" i="1"/>
  <c r="O69" i="1"/>
  <c r="P73" i="1"/>
  <c r="O73" i="1"/>
  <c r="P77" i="1"/>
  <c r="O77" i="1"/>
  <c r="P81" i="1"/>
  <c r="O81" i="1"/>
  <c r="P85" i="1"/>
  <c r="O85" i="1"/>
  <c r="P89" i="1"/>
  <c r="O89" i="1"/>
  <c r="P93" i="1"/>
  <c r="O93" i="1"/>
  <c r="P97" i="1"/>
  <c r="O97" i="1"/>
  <c r="P101" i="1"/>
  <c r="O101" i="1"/>
  <c r="P109" i="1"/>
  <c r="O109" i="1"/>
  <c r="P117" i="1"/>
  <c r="O117" i="1"/>
  <c r="P125" i="1"/>
  <c r="O125" i="1"/>
  <c r="P133" i="1"/>
  <c r="O133" i="1"/>
  <c r="P14" i="1"/>
  <c r="O14" i="1"/>
  <c r="P18" i="1"/>
  <c r="O18" i="1"/>
  <c r="P22" i="1"/>
  <c r="O22" i="1"/>
  <c r="P26" i="1"/>
  <c r="O26" i="1"/>
  <c r="P30" i="1"/>
  <c r="O30" i="1"/>
  <c r="P34" i="1"/>
  <c r="O34" i="1"/>
  <c r="P38" i="1"/>
  <c r="O38" i="1"/>
  <c r="P42" i="1"/>
  <c r="O42" i="1"/>
  <c r="P46" i="1"/>
  <c r="O46" i="1"/>
  <c r="P50" i="1"/>
  <c r="O50" i="1"/>
  <c r="P54" i="1"/>
  <c r="O54" i="1"/>
  <c r="P58" i="1"/>
  <c r="O58" i="1"/>
  <c r="P62" i="1"/>
  <c r="O62" i="1"/>
  <c r="P66" i="1"/>
  <c r="O66" i="1"/>
  <c r="P70" i="1"/>
  <c r="O70" i="1"/>
  <c r="P74" i="1"/>
  <c r="O74" i="1"/>
  <c r="P78" i="1"/>
  <c r="O78" i="1"/>
  <c r="P82" i="1"/>
  <c r="O82" i="1"/>
  <c r="P86" i="1"/>
  <c r="O86" i="1"/>
  <c r="P90" i="1"/>
  <c r="O90" i="1"/>
  <c r="P94" i="1"/>
  <c r="O94" i="1"/>
  <c r="P98" i="1"/>
  <c r="O98" i="1"/>
  <c r="P102" i="1"/>
  <c r="O102" i="1"/>
  <c r="P106" i="1"/>
  <c r="O106" i="1"/>
  <c r="P114" i="1"/>
  <c r="O114" i="1"/>
  <c r="P122" i="1"/>
  <c r="O122" i="1"/>
  <c r="P130" i="1"/>
  <c r="O130" i="1"/>
  <c r="P138" i="1"/>
  <c r="O138" i="1"/>
  <c r="P105" i="1"/>
  <c r="O107" i="1"/>
  <c r="P110" i="1"/>
  <c r="P113" i="1"/>
  <c r="O115" i="1"/>
  <c r="P118" i="1"/>
  <c r="P121" i="1"/>
  <c r="O123" i="1"/>
  <c r="P126" i="1"/>
  <c r="P129" i="1"/>
  <c r="O131" i="1"/>
  <c r="P134" i="1"/>
  <c r="P137" i="1"/>
  <c r="O139" i="1"/>
  <c r="P142" i="1"/>
  <c r="P145" i="1"/>
  <c r="O147" i="1"/>
  <c r="P150" i="1"/>
  <c r="P153" i="1"/>
  <c r="O155" i="1"/>
  <c r="P158" i="1"/>
  <c r="P161" i="1"/>
  <c r="O163" i="1"/>
  <c r="P166" i="1"/>
  <c r="P169" i="1"/>
  <c r="O72" i="1"/>
  <c r="P84" i="1"/>
  <c r="P92" i="1"/>
  <c r="P100" i="1"/>
  <c r="P108" i="1"/>
  <c r="P116" i="1"/>
  <c r="P124" i="1"/>
  <c r="O128" i="1"/>
  <c r="P132" i="1"/>
  <c r="O136" i="1"/>
  <c r="P140" i="1"/>
  <c r="O141" i="1"/>
  <c r="O144" i="1"/>
  <c r="O146" i="1"/>
  <c r="P148" i="1"/>
  <c r="O149" i="1"/>
  <c r="O152" i="1"/>
  <c r="O154" i="1"/>
  <c r="P156" i="1"/>
  <c r="O157" i="1"/>
  <c r="O160" i="1"/>
  <c r="O162" i="1"/>
  <c r="P164" i="1"/>
  <c r="O165" i="1"/>
  <c r="O168" i="1"/>
  <c r="O170" i="1"/>
  <c r="O105" i="1"/>
  <c r="O110" i="1"/>
  <c r="O113" i="1"/>
  <c r="O118" i="1"/>
  <c r="O121" i="1"/>
  <c r="O126" i="1"/>
  <c r="O129" i="1"/>
  <c r="O134" i="1"/>
  <c r="O137" i="1"/>
  <c r="O142" i="1"/>
  <c r="O145" i="1"/>
  <c r="O150" i="1"/>
  <c r="O153" i="1"/>
  <c r="O158" i="1"/>
  <c r="O161" i="1"/>
  <c r="O166" i="1"/>
  <c r="O169" i="1"/>
  <c r="P16" i="1"/>
  <c r="P20" i="1"/>
  <c r="P24" i="1"/>
  <c r="P28" i="1"/>
  <c r="P32" i="1"/>
  <c r="P36" i="1"/>
  <c r="P40" i="1"/>
  <c r="P44" i="1"/>
  <c r="P48" i="1"/>
  <c r="P52" i="1"/>
  <c r="P56" i="1"/>
  <c r="P60" i="1"/>
  <c r="P64" i="1"/>
  <c r="P68" i="1"/>
  <c r="P72" i="1"/>
  <c r="P76" i="1"/>
  <c r="P80" i="1"/>
  <c r="P15" i="1"/>
  <c r="P19" i="1"/>
  <c r="P23" i="1"/>
  <c r="P27" i="1"/>
  <c r="P31" i="1"/>
  <c r="P35" i="1"/>
  <c r="P39" i="1"/>
  <c r="P43" i="1"/>
  <c r="P47" i="1"/>
  <c r="P51" i="1"/>
  <c r="P55" i="1"/>
  <c r="P59" i="1"/>
  <c r="P63" i="1"/>
  <c r="P67" i="1"/>
  <c r="P71" i="1"/>
  <c r="P75" i="1"/>
  <c r="P79" i="1"/>
  <c r="P83" i="1"/>
  <c r="P87" i="1"/>
  <c r="P91" i="1"/>
  <c r="P95" i="1"/>
  <c r="P99" i="1"/>
  <c r="P103" i="1"/>
  <c r="P107" i="1"/>
  <c r="P111" i="1"/>
  <c r="P115" i="1"/>
  <c r="P119" i="1"/>
  <c r="P123" i="1"/>
  <c r="P127" i="1"/>
  <c r="P131" i="1"/>
  <c r="P135" i="1"/>
  <c r="P139" i="1"/>
  <c r="P143" i="1"/>
  <c r="P147" i="1"/>
  <c r="P151" i="1"/>
  <c r="P155" i="1"/>
  <c r="P159" i="1"/>
  <c r="P163" i="1"/>
  <c r="P167" i="1"/>
  <c r="O16" i="1"/>
  <c r="O20" i="1"/>
  <c r="O24" i="1"/>
  <c r="O28" i="1"/>
  <c r="O32" i="1"/>
  <c r="O36" i="1"/>
  <c r="O40" i="1"/>
  <c r="O44" i="1"/>
  <c r="O48" i="1"/>
  <c r="O52" i="1"/>
  <c r="O56" i="1"/>
  <c r="O60" i="1"/>
  <c r="O64" i="1"/>
  <c r="O76" i="1"/>
  <c r="O80" i="1"/>
  <c r="O84" i="1"/>
  <c r="O88" i="1"/>
  <c r="O92" i="1"/>
  <c r="O96" i="1"/>
  <c r="O100" i="1"/>
  <c r="O104" i="1"/>
  <c r="O108" i="1"/>
  <c r="O112" i="1"/>
  <c r="O120" i="1"/>
  <c r="O124" i="1"/>
</calcChain>
</file>

<file path=xl/sharedStrings.xml><?xml version="1.0" encoding="utf-8"?>
<sst xmlns="http://schemas.openxmlformats.org/spreadsheetml/2006/main" count="226" uniqueCount="207">
  <si>
    <t>Viikko</t>
  </si>
  <si>
    <t>Keskilämpötila</t>
  </si>
  <si>
    <t>Tunnit</t>
  </si>
  <si>
    <t>Tunnit vesi</t>
  </si>
  <si>
    <t>Käynnistyskerrat</t>
  </si>
  <si>
    <t>kWh</t>
  </si>
  <si>
    <t>Käyttötunnit/vrk</t>
  </si>
  <si>
    <t>Käynnistyksiä/vrk</t>
  </si>
  <si>
    <t>Käyttöjakso minuuttia</t>
  </si>
  <si>
    <t>Tauko minuuttia</t>
  </si>
  <si>
    <t>Sähkönkulutus/vrk</t>
  </si>
  <si>
    <t>Vesimittari</t>
  </si>
  <si>
    <t>Vettä/vrk</t>
  </si>
  <si>
    <t>HUOM</t>
  </si>
  <si>
    <t>kurssitapaaminen</t>
  </si>
  <si>
    <t>bileet</t>
  </si>
  <si>
    <t>pumpun tunnit???</t>
  </si>
  <si>
    <t>Vesi 67 kuutiota</t>
  </si>
  <si>
    <t>lämmin vesi 172h</t>
  </si>
  <si>
    <t>Lämmitys 1262h</t>
  </si>
  <si>
    <t>9130 kWh/vuosi</t>
  </si>
  <si>
    <t>Vesi 97,8 kuutiota</t>
  </si>
  <si>
    <t>lämmin vesi 227h</t>
  </si>
  <si>
    <t>lämmitys 1249h</t>
  </si>
  <si>
    <t>9493kWh/vuosi</t>
  </si>
  <si>
    <t>superkylmää, jopa -26</t>
  </si>
  <si>
    <t>Max -25 pakkasta</t>
  </si>
  <si>
    <t>15-20</t>
  </si>
  <si>
    <t>nurmikon kastelua</t>
  </si>
  <si>
    <t>Vesi 98,7 kuutiota</t>
  </si>
  <si>
    <t>lämmin vesi 213h</t>
  </si>
  <si>
    <t>Lämmitys 1611h</t>
  </si>
  <si>
    <t>10248kWh</t>
  </si>
  <si>
    <t>2013_42</t>
  </si>
  <si>
    <t>2013_43</t>
  </si>
  <si>
    <t>2013_44</t>
  </si>
  <si>
    <t>2013_45</t>
  </si>
  <si>
    <t>2013_46</t>
  </si>
  <si>
    <t>2013_47</t>
  </si>
  <si>
    <t>2013_48</t>
  </si>
  <si>
    <t>2013_49</t>
  </si>
  <si>
    <t>2013_50</t>
  </si>
  <si>
    <t>2013_51</t>
  </si>
  <si>
    <t>2013_52</t>
  </si>
  <si>
    <t>2014_01</t>
  </si>
  <si>
    <t>2014_02</t>
  </si>
  <si>
    <t>2014_03</t>
  </si>
  <si>
    <t>2014_04</t>
  </si>
  <si>
    <t>2014_05</t>
  </si>
  <si>
    <t>2014_06</t>
  </si>
  <si>
    <t>2014_07</t>
  </si>
  <si>
    <t>2014_08</t>
  </si>
  <si>
    <t>2014_09</t>
  </si>
  <si>
    <t>2014_10</t>
  </si>
  <si>
    <t>2014_11</t>
  </si>
  <si>
    <t>2014_12</t>
  </si>
  <si>
    <t>2014_13</t>
  </si>
  <si>
    <t>2014_14</t>
  </si>
  <si>
    <t>2014_15</t>
  </si>
  <si>
    <t>2014_16</t>
  </si>
  <si>
    <t>2014_17</t>
  </si>
  <si>
    <t>2014_18</t>
  </si>
  <si>
    <t>2014_19</t>
  </si>
  <si>
    <t>2014_20</t>
  </si>
  <si>
    <t>2014_21</t>
  </si>
  <si>
    <t>2014_22</t>
  </si>
  <si>
    <t>2014_23</t>
  </si>
  <si>
    <t>2014_24</t>
  </si>
  <si>
    <t>2014_25</t>
  </si>
  <si>
    <t>2014_26</t>
  </si>
  <si>
    <t>2014_27</t>
  </si>
  <si>
    <t>2014_28</t>
  </si>
  <si>
    <t>2014_29</t>
  </si>
  <si>
    <t>2014_30</t>
  </si>
  <si>
    <t>2014_31</t>
  </si>
  <si>
    <t>2014_32</t>
  </si>
  <si>
    <t>2014_33</t>
  </si>
  <si>
    <t>2014_34</t>
  </si>
  <si>
    <t>2014_35</t>
  </si>
  <si>
    <t>2014_36</t>
  </si>
  <si>
    <t>2014_37</t>
  </si>
  <si>
    <t>2014_38</t>
  </si>
  <si>
    <t>2014_39</t>
  </si>
  <si>
    <t>2014_40</t>
  </si>
  <si>
    <t>2014_41</t>
  </si>
  <si>
    <t>2014_42</t>
  </si>
  <si>
    <t>2014_43</t>
  </si>
  <si>
    <t>2014_44</t>
  </si>
  <si>
    <t>2014_45</t>
  </si>
  <si>
    <t>2014_46</t>
  </si>
  <si>
    <t>2014_47</t>
  </si>
  <si>
    <t>2014_48</t>
  </si>
  <si>
    <t>2014_49</t>
  </si>
  <si>
    <t>2014_50</t>
  </si>
  <si>
    <t>2014_51</t>
  </si>
  <si>
    <t>2014_52</t>
  </si>
  <si>
    <t>2015_01</t>
  </si>
  <si>
    <t>2015_02</t>
  </si>
  <si>
    <t>2015_03</t>
  </si>
  <si>
    <t>2015_04</t>
  </si>
  <si>
    <t>2015_05</t>
  </si>
  <si>
    <t>2015_06</t>
  </si>
  <si>
    <t>2015_07</t>
  </si>
  <si>
    <t>2015_08</t>
  </si>
  <si>
    <t>2015_09</t>
  </si>
  <si>
    <t>2015_10</t>
  </si>
  <si>
    <t>2015_11</t>
  </si>
  <si>
    <t>2015_12</t>
  </si>
  <si>
    <t>2015_13</t>
  </si>
  <si>
    <t>2015_14</t>
  </si>
  <si>
    <t>2015_15</t>
  </si>
  <si>
    <t>2015_16</t>
  </si>
  <si>
    <t>2015_17</t>
  </si>
  <si>
    <t>2015_18</t>
  </si>
  <si>
    <t>2015_19</t>
  </si>
  <si>
    <t>2015_20</t>
  </si>
  <si>
    <t>2015_21</t>
  </si>
  <si>
    <t>2015_22</t>
  </si>
  <si>
    <t>2015_23</t>
  </si>
  <si>
    <t>2015_24</t>
  </si>
  <si>
    <t>2015_25</t>
  </si>
  <si>
    <t>2015_26</t>
  </si>
  <si>
    <t>2015_27</t>
  </si>
  <si>
    <t>2015_28</t>
  </si>
  <si>
    <t>2015_29</t>
  </si>
  <si>
    <t>2015_30</t>
  </si>
  <si>
    <t>2015_31</t>
  </si>
  <si>
    <t>2015_32</t>
  </si>
  <si>
    <t>2015_33</t>
  </si>
  <si>
    <t>2015_34</t>
  </si>
  <si>
    <t>2015_35</t>
  </si>
  <si>
    <t>2015_36</t>
  </si>
  <si>
    <t>2015_37</t>
  </si>
  <si>
    <t>2015_38</t>
  </si>
  <si>
    <t>2015_39</t>
  </si>
  <si>
    <t>2015_40</t>
  </si>
  <si>
    <t>2015_41</t>
  </si>
  <si>
    <t>2015_42</t>
  </si>
  <si>
    <t>2015_43</t>
  </si>
  <si>
    <t>2015_44</t>
  </si>
  <si>
    <t>2015_45</t>
  </si>
  <si>
    <t>2015_46</t>
  </si>
  <si>
    <t>2015_47</t>
  </si>
  <si>
    <t>2015_48</t>
  </si>
  <si>
    <t>2015_49</t>
  </si>
  <si>
    <t>2015_50</t>
  </si>
  <si>
    <t>2015_51</t>
  </si>
  <si>
    <t>2015_52</t>
  </si>
  <si>
    <t>2015_53</t>
  </si>
  <si>
    <t>2016_01</t>
  </si>
  <si>
    <t>2016_02</t>
  </si>
  <si>
    <t>2016_03</t>
  </si>
  <si>
    <t>2016_04</t>
  </si>
  <si>
    <t>2016_05</t>
  </si>
  <si>
    <t>2016_06</t>
  </si>
  <si>
    <t>2016_07</t>
  </si>
  <si>
    <t>2016_08</t>
  </si>
  <si>
    <t>2016_09</t>
  </si>
  <si>
    <t>2016_10</t>
  </si>
  <si>
    <t>2016_11</t>
  </si>
  <si>
    <t>2016_12</t>
  </si>
  <si>
    <t>2016_13</t>
  </si>
  <si>
    <t>2016_14</t>
  </si>
  <si>
    <t>2016_15</t>
  </si>
  <si>
    <t>2016_16</t>
  </si>
  <si>
    <t>2016_17</t>
  </si>
  <si>
    <t>2016_18</t>
  </si>
  <si>
    <t>2016_19</t>
  </si>
  <si>
    <t>2016_20</t>
  </si>
  <si>
    <t>2016_21</t>
  </si>
  <si>
    <t>2016_22</t>
  </si>
  <si>
    <t>2016_23</t>
  </si>
  <si>
    <t>2016_24</t>
  </si>
  <si>
    <t>2016_25</t>
  </si>
  <si>
    <t>2016_26</t>
  </si>
  <si>
    <t>2016_27</t>
  </si>
  <si>
    <t>2016_28</t>
  </si>
  <si>
    <t>2016_29</t>
  </si>
  <si>
    <t>2016_30</t>
  </si>
  <si>
    <t>2016_31</t>
  </si>
  <si>
    <t>2016_32</t>
  </si>
  <si>
    <t>2016_33</t>
  </si>
  <si>
    <t>2016_34</t>
  </si>
  <si>
    <t>2016_35</t>
  </si>
  <si>
    <t>2016_36</t>
  </si>
  <si>
    <t>2016_37</t>
  </si>
  <si>
    <t>2016_38</t>
  </si>
  <si>
    <t>2016_39</t>
  </si>
  <si>
    <t>2016_40</t>
  </si>
  <si>
    <t>2016_41</t>
  </si>
  <si>
    <t>2016_42</t>
  </si>
  <si>
    <t>2016_43</t>
  </si>
  <si>
    <t>2016_44</t>
  </si>
  <si>
    <t>2016_45</t>
  </si>
  <si>
    <t>2016_46</t>
  </si>
  <si>
    <t>2016_47</t>
  </si>
  <si>
    <t>2016_48</t>
  </si>
  <si>
    <t>2016_49</t>
  </si>
  <si>
    <t>2016_50</t>
  </si>
  <si>
    <t>2016_51</t>
  </si>
  <si>
    <t>2016_52</t>
  </si>
  <si>
    <t>päivä</t>
  </si>
  <si>
    <t>Käyttötunnit %</t>
  </si>
  <si>
    <t>h(%)/LTL</t>
  </si>
  <si>
    <t>LTL</t>
  </si>
  <si>
    <t>.</t>
  </si>
  <si>
    <t>Veden läm min/vrk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</si>
</sst>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6" x14ac:knownFonts="1">
    <font>
      <sz val="10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i/>
      <u/>
      <sz val="9"/>
      <name val="Arial"/>
      <family val="2"/>
    </font>
    <font>
      <i/>
      <u/>
      <sz val="10"/>
      <name val="Arial"/>
      <family val="2"/>
    </font>
    <font>
      <b/>
      <i/>
      <u/>
      <sz val="9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2" fontId="1" fillId="0" borderId="0" xfId="0" applyNumberFormat="1" applyFont="1" applyAlignment="1">
      <alignment horizontal="center"/>
    </xf>
    <xf numFmtId="1" fontId="1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2" fontId="2" fillId="0" borderId="0" xfId="0" applyNumberFormat="1" applyFont="1" applyAlignment="1">
      <alignment horizontal="center"/>
    </xf>
    <xf numFmtId="1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 wrapText="1"/>
    </xf>
    <xf numFmtId="2" fontId="2" fillId="0" borderId="0" xfId="0" applyNumberFormat="1" applyFont="1" applyAlignment="1">
      <alignment horizontal="center" wrapText="1"/>
    </xf>
    <xf numFmtId="1" fontId="2" fillId="0" borderId="0" xfId="0" applyNumberFormat="1" applyFont="1" applyAlignment="1">
      <alignment horizontal="center" wrapText="1"/>
    </xf>
    <xf numFmtId="14" fontId="2" fillId="0" borderId="0" xfId="0" applyNumberFormat="1" applyFont="1" applyAlignment="1">
      <alignment horizontal="center"/>
    </xf>
    <xf numFmtId="14" fontId="1" fillId="0" borderId="0" xfId="0" applyNumberFormat="1" applyFont="1" applyAlignment="1">
      <alignment horizontal="center"/>
    </xf>
    <xf numFmtId="0" fontId="2" fillId="0" borderId="0" xfId="0" applyFont="1" applyAlignment="1">
      <alignment horizontal="left" wrapText="1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14" fontId="0" fillId="0" borderId="0" xfId="0" applyNumberFormat="1"/>
    <xf numFmtId="0" fontId="3" fillId="0" borderId="0" xfId="0" applyFont="1" applyAlignment="1">
      <alignment horizontal="center"/>
    </xf>
    <xf numFmtId="14" fontId="3" fillId="0" borderId="0" xfId="0" applyNumberFormat="1" applyFont="1" applyAlignment="1">
      <alignment horizontal="center"/>
    </xf>
    <xf numFmtId="0" fontId="4" fillId="0" borderId="0" xfId="0" applyFont="1" applyAlignment="1">
      <alignment horizontal="center"/>
    </xf>
    <xf numFmtId="2" fontId="5" fillId="0" borderId="0" xfId="0" applyNumberFormat="1" applyFont="1" applyAlignment="1">
      <alignment horizontal="center"/>
    </xf>
    <xf numFmtId="1" fontId="5" fillId="0" borderId="0" xfId="0" applyNumberFormat="1" applyFont="1" applyAlignment="1">
      <alignment horizontal="center"/>
    </xf>
    <xf numFmtId="0" fontId="3" fillId="0" borderId="0" xfId="0" applyFont="1" applyAlignment="1">
      <alignment horizontal="left"/>
    </xf>
    <xf numFmtId="14" fontId="4" fillId="0" borderId="0" xfId="0" applyNumberFormat="1" applyFont="1"/>
    <xf numFmtId="164" fontId="2" fillId="0" borderId="0" xfId="0" applyNumberFormat="1" applyFont="1" applyAlignment="1">
      <alignment horizontal="center"/>
    </xf>
    <xf numFmtId="164" fontId="2" fillId="0" borderId="0" xfId="0" applyNumberFormat="1" applyFont="1" applyAlignment="1">
      <alignment horizontal="center" wrapText="1"/>
    </xf>
    <xf numFmtId="164" fontId="5" fillId="0" borderId="0" xfId="0" applyNumberFormat="1" applyFont="1" applyAlignment="1">
      <alignment horizontal="center"/>
    </xf>
    <xf numFmtId="164" fontId="1" fillId="0" borderId="0" xfId="0" applyNumberFormat="1" applyFont="1" applyAlignment="1">
      <alignment horizontal="center"/>
    </xf>
    <xf numFmtId="0" fontId="5" fillId="0" borderId="0" xfId="0" applyFont="1" applyAlignment="1">
      <alignment horizontal="center"/>
    </xf>
    <xf numFmtId="2" fontId="3" fillId="0" borderId="0" xfId="0" applyNumberFormat="1" applyFont="1" applyAlignment="1">
      <alignment horizontal="center"/>
    </xf>
  </cellXfs>
  <cellStyles count="1">
    <cellStyle name="Normaali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1.xml"/><Relationship Id="rId7" Type="http://schemas.openxmlformats.org/officeDocument/2006/relationships/styles" Target="styles.xml"/><Relationship Id="rId2" Type="http://schemas.openxmlformats.org/officeDocument/2006/relationships/chartsheet" Target="chartsheets/sheet2.xml"/><Relationship Id="rId1" Type="http://schemas.openxmlformats.org/officeDocument/2006/relationships/chartsheet" Target="chart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3.xml"/><Relationship Id="rId4" Type="http://schemas.openxmlformats.org/officeDocument/2006/relationships/worksheet" Target="worksheets/sheet2.xml"/><Relationship Id="rId9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5.1209775501151827E-2"/>
          <c:y val="1.4853675244555883E-2"/>
          <c:w val="0.75852665187557888"/>
          <c:h val="0.92439022100922275"/>
        </c:manualLayout>
      </c:layout>
      <c:scatterChart>
        <c:scatterStyle val="lineMarker"/>
        <c:varyColors val="0"/>
        <c:ser>
          <c:idx val="0"/>
          <c:order val="0"/>
          <c:tx>
            <c:strRef>
              <c:f>Taul1!$L$1:$L$2</c:f>
              <c:strCache>
                <c:ptCount val="1"/>
                <c:pt idx="0">
                  <c:v>h(%)/LTL .</c:v>
                </c:pt>
              </c:strCache>
            </c:strRef>
          </c:tx>
          <c:spPr>
            <a:ln w="19050">
              <a:solidFill>
                <a:srgbClr val="002060"/>
              </a:solidFill>
            </a:ln>
          </c:spPr>
          <c:marker>
            <c:symbol val="circle"/>
            <c:size val="3"/>
            <c:spPr>
              <a:solidFill>
                <a:srgbClr val="FFFF00"/>
              </a:solidFill>
              <a:ln>
                <a:solidFill>
                  <a:srgbClr val="002060"/>
                </a:solidFill>
              </a:ln>
            </c:spPr>
          </c:marker>
          <c:xVal>
            <c:numRef>
              <c:f>Taul1!$C$3:$C$170</c:f>
              <c:numCache>
                <c:formatCode>m/d/yyyy</c:formatCode>
                <c:ptCount val="168"/>
                <c:pt idx="0">
                  <c:v>41561</c:v>
                </c:pt>
                <c:pt idx="1">
                  <c:v>41568</c:v>
                </c:pt>
                <c:pt idx="2">
                  <c:v>41575</c:v>
                </c:pt>
                <c:pt idx="3">
                  <c:v>41582</c:v>
                </c:pt>
                <c:pt idx="4">
                  <c:v>41589</c:v>
                </c:pt>
                <c:pt idx="5">
                  <c:v>41596</c:v>
                </c:pt>
                <c:pt idx="6">
                  <c:v>41603</c:v>
                </c:pt>
                <c:pt idx="7">
                  <c:v>41610</c:v>
                </c:pt>
                <c:pt idx="8">
                  <c:v>41617</c:v>
                </c:pt>
                <c:pt idx="9">
                  <c:v>41624</c:v>
                </c:pt>
                <c:pt idx="10">
                  <c:v>41631</c:v>
                </c:pt>
                <c:pt idx="11" formatCode="0.00">
                  <c:v>41638</c:v>
                </c:pt>
                <c:pt idx="12">
                  <c:v>41645</c:v>
                </c:pt>
                <c:pt idx="13">
                  <c:v>41652</c:v>
                </c:pt>
                <c:pt idx="14">
                  <c:v>41659</c:v>
                </c:pt>
                <c:pt idx="15">
                  <c:v>41666</c:v>
                </c:pt>
                <c:pt idx="16">
                  <c:v>41673</c:v>
                </c:pt>
                <c:pt idx="17">
                  <c:v>41680</c:v>
                </c:pt>
                <c:pt idx="18">
                  <c:v>41687</c:v>
                </c:pt>
                <c:pt idx="19">
                  <c:v>41694</c:v>
                </c:pt>
                <c:pt idx="20">
                  <c:v>41701</c:v>
                </c:pt>
                <c:pt idx="21">
                  <c:v>41708</c:v>
                </c:pt>
                <c:pt idx="22">
                  <c:v>41715</c:v>
                </c:pt>
                <c:pt idx="23">
                  <c:v>41722</c:v>
                </c:pt>
                <c:pt idx="24">
                  <c:v>41729</c:v>
                </c:pt>
                <c:pt idx="25">
                  <c:v>41736</c:v>
                </c:pt>
                <c:pt idx="26">
                  <c:v>41743</c:v>
                </c:pt>
                <c:pt idx="27">
                  <c:v>41750</c:v>
                </c:pt>
                <c:pt idx="28">
                  <c:v>41757</c:v>
                </c:pt>
                <c:pt idx="29">
                  <c:v>41764</c:v>
                </c:pt>
                <c:pt idx="30">
                  <c:v>41771</c:v>
                </c:pt>
                <c:pt idx="31">
                  <c:v>41778</c:v>
                </c:pt>
                <c:pt idx="32">
                  <c:v>41785</c:v>
                </c:pt>
                <c:pt idx="33">
                  <c:v>41792</c:v>
                </c:pt>
                <c:pt idx="34">
                  <c:v>41799</c:v>
                </c:pt>
                <c:pt idx="35">
                  <c:v>41806</c:v>
                </c:pt>
                <c:pt idx="36">
                  <c:v>41813</c:v>
                </c:pt>
                <c:pt idx="37">
                  <c:v>41820</c:v>
                </c:pt>
                <c:pt idx="38">
                  <c:v>41827</c:v>
                </c:pt>
                <c:pt idx="39">
                  <c:v>41834</c:v>
                </c:pt>
                <c:pt idx="40">
                  <c:v>41841</c:v>
                </c:pt>
                <c:pt idx="41">
                  <c:v>41848</c:v>
                </c:pt>
                <c:pt idx="42">
                  <c:v>41855</c:v>
                </c:pt>
                <c:pt idx="43">
                  <c:v>41862</c:v>
                </c:pt>
                <c:pt idx="44">
                  <c:v>41869</c:v>
                </c:pt>
                <c:pt idx="45">
                  <c:v>41876</c:v>
                </c:pt>
                <c:pt idx="46">
                  <c:v>41883</c:v>
                </c:pt>
                <c:pt idx="47">
                  <c:v>41890</c:v>
                </c:pt>
                <c:pt idx="48">
                  <c:v>41897</c:v>
                </c:pt>
                <c:pt idx="49">
                  <c:v>41904</c:v>
                </c:pt>
                <c:pt idx="50">
                  <c:v>41911</c:v>
                </c:pt>
                <c:pt idx="51">
                  <c:v>41918</c:v>
                </c:pt>
                <c:pt idx="52">
                  <c:v>41925</c:v>
                </c:pt>
                <c:pt idx="53">
                  <c:v>41932</c:v>
                </c:pt>
                <c:pt idx="54">
                  <c:v>41939</c:v>
                </c:pt>
                <c:pt idx="55">
                  <c:v>41946</c:v>
                </c:pt>
                <c:pt idx="56">
                  <c:v>41953</c:v>
                </c:pt>
                <c:pt idx="57">
                  <c:v>41960</c:v>
                </c:pt>
                <c:pt idx="58">
                  <c:v>41967</c:v>
                </c:pt>
                <c:pt idx="59">
                  <c:v>41974</c:v>
                </c:pt>
                <c:pt idx="60">
                  <c:v>41981</c:v>
                </c:pt>
                <c:pt idx="61">
                  <c:v>41988</c:v>
                </c:pt>
                <c:pt idx="62">
                  <c:v>41995</c:v>
                </c:pt>
                <c:pt idx="63">
                  <c:v>42002</c:v>
                </c:pt>
                <c:pt idx="64">
                  <c:v>42009</c:v>
                </c:pt>
                <c:pt idx="65">
                  <c:v>42016</c:v>
                </c:pt>
                <c:pt idx="66">
                  <c:v>42023</c:v>
                </c:pt>
                <c:pt idx="67">
                  <c:v>42030</c:v>
                </c:pt>
                <c:pt idx="68">
                  <c:v>42037</c:v>
                </c:pt>
                <c:pt idx="69">
                  <c:v>42044</c:v>
                </c:pt>
                <c:pt idx="70">
                  <c:v>42051</c:v>
                </c:pt>
                <c:pt idx="71">
                  <c:v>42058</c:v>
                </c:pt>
                <c:pt idx="72">
                  <c:v>42065</c:v>
                </c:pt>
                <c:pt idx="73">
                  <c:v>42072</c:v>
                </c:pt>
                <c:pt idx="74">
                  <c:v>42079</c:v>
                </c:pt>
                <c:pt idx="75">
                  <c:v>42086</c:v>
                </c:pt>
                <c:pt idx="76">
                  <c:v>42093</c:v>
                </c:pt>
                <c:pt idx="77">
                  <c:v>42100</c:v>
                </c:pt>
                <c:pt idx="78">
                  <c:v>42107</c:v>
                </c:pt>
                <c:pt idx="79">
                  <c:v>42114</c:v>
                </c:pt>
                <c:pt idx="80">
                  <c:v>42121</c:v>
                </c:pt>
                <c:pt idx="81">
                  <c:v>42128</c:v>
                </c:pt>
                <c:pt idx="82">
                  <c:v>42135</c:v>
                </c:pt>
                <c:pt idx="83">
                  <c:v>42142</c:v>
                </c:pt>
                <c:pt idx="84">
                  <c:v>42149</c:v>
                </c:pt>
                <c:pt idx="85">
                  <c:v>42156</c:v>
                </c:pt>
                <c:pt idx="86">
                  <c:v>42163</c:v>
                </c:pt>
                <c:pt idx="87">
                  <c:v>42170</c:v>
                </c:pt>
                <c:pt idx="88">
                  <c:v>42177</c:v>
                </c:pt>
                <c:pt idx="89">
                  <c:v>42184</c:v>
                </c:pt>
                <c:pt idx="90">
                  <c:v>42191</c:v>
                </c:pt>
                <c:pt idx="91">
                  <c:v>42198</c:v>
                </c:pt>
                <c:pt idx="92">
                  <c:v>42205</c:v>
                </c:pt>
                <c:pt idx="93">
                  <c:v>42212</c:v>
                </c:pt>
                <c:pt idx="94">
                  <c:v>42219</c:v>
                </c:pt>
                <c:pt idx="95">
                  <c:v>42226</c:v>
                </c:pt>
                <c:pt idx="96">
                  <c:v>42233</c:v>
                </c:pt>
                <c:pt idx="97">
                  <c:v>42240</c:v>
                </c:pt>
                <c:pt idx="98">
                  <c:v>42247</c:v>
                </c:pt>
                <c:pt idx="99">
                  <c:v>42254</c:v>
                </c:pt>
                <c:pt idx="100">
                  <c:v>42261</c:v>
                </c:pt>
                <c:pt idx="101">
                  <c:v>42268</c:v>
                </c:pt>
                <c:pt idx="102">
                  <c:v>42275</c:v>
                </c:pt>
                <c:pt idx="103">
                  <c:v>42282</c:v>
                </c:pt>
                <c:pt idx="104">
                  <c:v>42289</c:v>
                </c:pt>
                <c:pt idx="105">
                  <c:v>42296</c:v>
                </c:pt>
                <c:pt idx="106">
                  <c:v>42303</c:v>
                </c:pt>
                <c:pt idx="107">
                  <c:v>42310</c:v>
                </c:pt>
                <c:pt idx="108">
                  <c:v>42317</c:v>
                </c:pt>
                <c:pt idx="109">
                  <c:v>42324</c:v>
                </c:pt>
                <c:pt idx="110">
                  <c:v>42331</c:v>
                </c:pt>
                <c:pt idx="111">
                  <c:v>42338</c:v>
                </c:pt>
                <c:pt idx="112">
                  <c:v>42345</c:v>
                </c:pt>
                <c:pt idx="113">
                  <c:v>42352</c:v>
                </c:pt>
                <c:pt idx="114">
                  <c:v>42359</c:v>
                </c:pt>
                <c:pt idx="115">
                  <c:v>42366</c:v>
                </c:pt>
                <c:pt idx="116">
                  <c:v>42373</c:v>
                </c:pt>
                <c:pt idx="117">
                  <c:v>42380</c:v>
                </c:pt>
                <c:pt idx="118">
                  <c:v>42387</c:v>
                </c:pt>
                <c:pt idx="119">
                  <c:v>42394</c:v>
                </c:pt>
                <c:pt idx="120">
                  <c:v>42401</c:v>
                </c:pt>
                <c:pt idx="121">
                  <c:v>42408</c:v>
                </c:pt>
                <c:pt idx="122">
                  <c:v>42415</c:v>
                </c:pt>
                <c:pt idx="123">
                  <c:v>42422</c:v>
                </c:pt>
                <c:pt idx="124">
                  <c:v>42429</c:v>
                </c:pt>
                <c:pt idx="125">
                  <c:v>42436</c:v>
                </c:pt>
                <c:pt idx="126">
                  <c:v>42443</c:v>
                </c:pt>
                <c:pt idx="127">
                  <c:v>42450</c:v>
                </c:pt>
                <c:pt idx="128">
                  <c:v>42457</c:v>
                </c:pt>
                <c:pt idx="129">
                  <c:v>42464</c:v>
                </c:pt>
                <c:pt idx="130">
                  <c:v>42471</c:v>
                </c:pt>
                <c:pt idx="131">
                  <c:v>42478</c:v>
                </c:pt>
                <c:pt idx="132">
                  <c:v>42485</c:v>
                </c:pt>
                <c:pt idx="133">
                  <c:v>42492</c:v>
                </c:pt>
                <c:pt idx="134">
                  <c:v>42499</c:v>
                </c:pt>
                <c:pt idx="135">
                  <c:v>42506</c:v>
                </c:pt>
                <c:pt idx="136">
                  <c:v>42513</c:v>
                </c:pt>
                <c:pt idx="137">
                  <c:v>42520</c:v>
                </c:pt>
                <c:pt idx="138">
                  <c:v>42527</c:v>
                </c:pt>
                <c:pt idx="139">
                  <c:v>42534</c:v>
                </c:pt>
                <c:pt idx="140">
                  <c:v>42541</c:v>
                </c:pt>
                <c:pt idx="141">
                  <c:v>42548</c:v>
                </c:pt>
                <c:pt idx="142">
                  <c:v>42555</c:v>
                </c:pt>
                <c:pt idx="143">
                  <c:v>42562</c:v>
                </c:pt>
                <c:pt idx="144">
                  <c:v>42569</c:v>
                </c:pt>
                <c:pt idx="145">
                  <c:v>42576</c:v>
                </c:pt>
                <c:pt idx="146">
                  <c:v>42583</c:v>
                </c:pt>
                <c:pt idx="147">
                  <c:v>42590</c:v>
                </c:pt>
                <c:pt idx="148">
                  <c:v>42597</c:v>
                </c:pt>
                <c:pt idx="149">
                  <c:v>42604</c:v>
                </c:pt>
                <c:pt idx="150">
                  <c:v>42611</c:v>
                </c:pt>
                <c:pt idx="151">
                  <c:v>42618</c:v>
                </c:pt>
                <c:pt idx="152">
                  <c:v>42625</c:v>
                </c:pt>
                <c:pt idx="153">
                  <c:v>42632</c:v>
                </c:pt>
                <c:pt idx="154">
                  <c:v>42639</c:v>
                </c:pt>
                <c:pt idx="155">
                  <c:v>42646</c:v>
                </c:pt>
                <c:pt idx="156">
                  <c:v>42653</c:v>
                </c:pt>
                <c:pt idx="157">
                  <c:v>42660</c:v>
                </c:pt>
                <c:pt idx="158">
                  <c:v>42667</c:v>
                </c:pt>
                <c:pt idx="159">
                  <c:v>42674</c:v>
                </c:pt>
                <c:pt idx="160">
                  <c:v>42681</c:v>
                </c:pt>
                <c:pt idx="161">
                  <c:v>42688</c:v>
                </c:pt>
                <c:pt idx="162">
                  <c:v>42695</c:v>
                </c:pt>
                <c:pt idx="163">
                  <c:v>42702</c:v>
                </c:pt>
                <c:pt idx="164">
                  <c:v>42709</c:v>
                </c:pt>
                <c:pt idx="165">
                  <c:v>42716</c:v>
                </c:pt>
                <c:pt idx="166">
                  <c:v>42723</c:v>
                </c:pt>
                <c:pt idx="167">
                  <c:v>42730</c:v>
                </c:pt>
              </c:numCache>
            </c:numRef>
          </c:xVal>
          <c:yVal>
            <c:numRef>
              <c:f>Taul1!$L$3:$L$170</c:f>
              <c:numCache>
                <c:formatCode>0.0</c:formatCode>
                <c:ptCount val="168"/>
                <c:pt idx="11" formatCode="0.00">
                  <c:v>0.21008403361344541</c:v>
                </c:pt>
                <c:pt idx="12" formatCode="0.00">
                  <c:v>0.2187627187627188</c:v>
                </c:pt>
                <c:pt idx="13" formatCode="0.00">
                  <c:v>0.24526014109347441</c:v>
                </c:pt>
                <c:pt idx="14" formatCode="0.00">
                  <c:v>0.23268398268398272</c:v>
                </c:pt>
                <c:pt idx="15" formatCode="0.00">
                  <c:v>0.23336038961038963</c:v>
                </c:pt>
                <c:pt idx="16" formatCode="0.00">
                  <c:v>0.21355870592511816</c:v>
                </c:pt>
                <c:pt idx="17" formatCode="0.00">
                  <c:v>0.19668737060041408</c:v>
                </c:pt>
                <c:pt idx="18" formatCode="0.00">
                  <c:v>0.20350020350020351</c:v>
                </c:pt>
                <c:pt idx="19" formatCode="0.00">
                  <c:v>0.18796992481203009</c:v>
                </c:pt>
                <c:pt idx="20" formatCode="0.00">
                  <c:v>0.19841269841269843</c:v>
                </c:pt>
                <c:pt idx="21" formatCode="0.00">
                  <c:v>0.17795778105056456</c:v>
                </c:pt>
                <c:pt idx="22" formatCode="0.00">
                  <c:v>0.17534145441122187</c:v>
                </c:pt>
                <c:pt idx="23" formatCode="0.00">
                  <c:v>0.1899696048632219</c:v>
                </c:pt>
                <c:pt idx="24" formatCode="0.00">
                  <c:v>0.1529051987767584</c:v>
                </c:pt>
                <c:pt idx="25" formatCode="0.00">
                  <c:v>0.18452380952380953</c:v>
                </c:pt>
                <c:pt idx="26" formatCode="0.00">
                  <c:v>0.22321428571428573</c:v>
                </c:pt>
                <c:pt idx="27" formatCode="0.00">
                  <c:v>0.17006802721088435</c:v>
                </c:pt>
                <c:pt idx="28" formatCode="0.00">
                  <c:v>0.16025641025641027</c:v>
                </c:pt>
                <c:pt idx="29" formatCode="0.00">
                  <c:v>3.1746031746031744E-2</c:v>
                </c:pt>
                <c:pt idx="52" formatCode="0.00">
                  <c:v>0.20481310803891448</c:v>
                </c:pt>
                <c:pt idx="53" formatCode="0.00">
                  <c:v>0.20943562610229277</c:v>
                </c:pt>
                <c:pt idx="54" formatCode="0.00">
                  <c:v>0.16891891891891891</c:v>
                </c:pt>
                <c:pt idx="55" formatCode="0.00">
                  <c:v>0.1917989417989418</c:v>
                </c:pt>
                <c:pt idx="56" formatCode="0.00">
                  <c:v>0.22796352583586629</c:v>
                </c:pt>
                <c:pt idx="57" formatCode="0.00">
                  <c:v>0.17564402810304452</c:v>
                </c:pt>
                <c:pt idx="58" formatCode="0.00">
                  <c:v>0.1419833988641328</c:v>
                </c:pt>
                <c:pt idx="59" formatCode="0.00">
                  <c:v>0.19490096923725242</c:v>
                </c:pt>
                <c:pt idx="60" formatCode="0.00">
                  <c:v>0.17006802721088435</c:v>
                </c:pt>
                <c:pt idx="61" formatCode="0.00">
                  <c:v>0.16382699868938402</c:v>
                </c:pt>
                <c:pt idx="62" formatCode="0.00">
                  <c:v>0.26768103691180617</c:v>
                </c:pt>
                <c:pt idx="63" formatCode="0.00">
                  <c:v>0.24181547619047619</c:v>
                </c:pt>
                <c:pt idx="64" formatCode="0.00">
                  <c:v>0.22418058132343849</c:v>
                </c:pt>
                <c:pt idx="65" formatCode="0.00">
                  <c:v>0.24596615505706415</c:v>
                </c:pt>
                <c:pt idx="66" formatCode="0.00">
                  <c:v>0.24220032840722497</c:v>
                </c:pt>
                <c:pt idx="67" formatCode="0.00">
                  <c:v>0.2187627187627188</c:v>
                </c:pt>
                <c:pt idx="68" formatCode="0.00">
                  <c:v>0.20952380952380956</c:v>
                </c:pt>
                <c:pt idx="69" formatCode="0.00">
                  <c:v>0.21508603441376553</c:v>
                </c:pt>
                <c:pt idx="70" formatCode="0.00">
                  <c:v>0.21186440677966101</c:v>
                </c:pt>
                <c:pt idx="71" formatCode="0.00">
                  <c:v>0.18567059851463522</c:v>
                </c:pt>
                <c:pt idx="72" formatCode="0.00">
                  <c:v>0.20215633423180596</c:v>
                </c:pt>
                <c:pt idx="73" formatCode="0.00">
                  <c:v>0.2022653721682848</c:v>
                </c:pt>
                <c:pt idx="74" formatCode="0.00">
                  <c:v>0.19319131161236422</c:v>
                </c:pt>
                <c:pt idx="75" formatCode="0.00">
                  <c:v>0.18140589569160998</c:v>
                </c:pt>
                <c:pt idx="76" formatCode="0.00">
                  <c:v>0.24146451033243488</c:v>
                </c:pt>
                <c:pt idx="77" formatCode="0.00">
                  <c:v>0.26629072681704258</c:v>
                </c:pt>
                <c:pt idx="78" formatCode="0.00">
                  <c:v>0.25793650793650791</c:v>
                </c:pt>
                <c:pt idx="79" formatCode="0.00">
                  <c:v>0.20384866275277236</c:v>
                </c:pt>
                <c:pt idx="80" formatCode="0.00">
                  <c:v>0.25150905432595572</c:v>
                </c:pt>
                <c:pt idx="81" formatCode="0.00">
                  <c:v>0.24213075060532685</c:v>
                </c:pt>
                <c:pt idx="82" formatCode="0.00">
                  <c:v>0.24801587301587302</c:v>
                </c:pt>
                <c:pt idx="83" formatCode="0.00">
                  <c:v>0.22321428571428573</c:v>
                </c:pt>
                <c:pt idx="84" formatCode="0.00">
                  <c:v>0.26455026455026454</c:v>
                </c:pt>
                <c:pt idx="85" formatCode="0.00">
                  <c:v>0.25510204081632654</c:v>
                </c:pt>
                <c:pt idx="86" formatCode="0.00">
                  <c:v>0.25183150183150188</c:v>
                </c:pt>
                <c:pt idx="87" formatCode="0.00">
                  <c:v>0.19257703081232494</c:v>
                </c:pt>
                <c:pt idx="104" formatCode="0.00">
                  <c:v>0.16806722689075629</c:v>
                </c:pt>
                <c:pt idx="105" formatCode="0.00">
                  <c:v>0.19257703081232494</c:v>
                </c:pt>
                <c:pt idx="106" formatCode="0.00">
                  <c:v>0.16290726817042606</c:v>
                </c:pt>
                <c:pt idx="107" formatCode="0.00">
                  <c:v>0.22635814889336017</c:v>
                </c:pt>
                <c:pt idx="108" formatCode="0.00">
                  <c:v>0.2030812324929972</c:v>
                </c:pt>
                <c:pt idx="109" formatCode="0.00">
                  <c:v>0.19636720667648502</c:v>
                </c:pt>
                <c:pt idx="110" formatCode="0.00">
                  <c:v>0.206511175898931</c:v>
                </c:pt>
                <c:pt idx="111" formatCode="0.00">
                  <c:v>0.21350931677018634</c:v>
                </c:pt>
                <c:pt idx="112" formatCode="0.00">
                  <c:v>0.21529888551165147</c:v>
                </c:pt>
                <c:pt idx="113" formatCode="0.00">
                  <c:v>0.2392623716153128</c:v>
                </c:pt>
                <c:pt idx="114" formatCode="0.00">
                  <c:v>0.1922123015873016</c:v>
                </c:pt>
                <c:pt idx="115" formatCode="0.00">
                  <c:v>0.27557319223985888</c:v>
                </c:pt>
                <c:pt idx="116" formatCode="0.00">
                  <c:v>0.30001920122887865</c:v>
                </c:pt>
                <c:pt idx="117" formatCode="0.00">
                  <c:v>0.28860028860028858</c:v>
                </c:pt>
                <c:pt idx="118" formatCode="0.00">
                  <c:v>0.28783813995081597</c:v>
                </c:pt>
                <c:pt idx="119" formatCode="0.00">
                  <c:v>0.24667524667524665</c:v>
                </c:pt>
                <c:pt idx="120" formatCode="0.00">
                  <c:v>0.25921658986175117</c:v>
                </c:pt>
                <c:pt idx="121" formatCode="0.00">
                  <c:v>0.27814864263462397</c:v>
                </c:pt>
                <c:pt idx="122" formatCode="0.00">
                  <c:v>0.23333333333333334</c:v>
                </c:pt>
                <c:pt idx="123" formatCode="0.00">
                  <c:v>0.24565381708238851</c:v>
                </c:pt>
                <c:pt idx="124" formatCode="0.00">
                  <c:v>0.21566597653554176</c:v>
                </c:pt>
                <c:pt idx="125" formatCode="0.00">
                  <c:v>0.2320419693301049</c:v>
                </c:pt>
                <c:pt idx="126" formatCode="0.00">
                  <c:v>0.22195318805488298</c:v>
                </c:pt>
                <c:pt idx="127" formatCode="0.00">
                  <c:v>0.23612750885478156</c:v>
                </c:pt>
                <c:pt idx="128" formatCode="0.00">
                  <c:v>0.2458592132505176</c:v>
                </c:pt>
                <c:pt idx="129" formatCode="0.00">
                  <c:v>0.27310924369747897</c:v>
                </c:pt>
                <c:pt idx="130" formatCode="0.00">
                  <c:v>0.24801587301587305</c:v>
                </c:pt>
                <c:pt idx="131" formatCode="0.00">
                  <c:v>0.2458592132505176</c:v>
                </c:pt>
                <c:pt idx="132" formatCode="0.00">
                  <c:v>0.30169602087410302</c:v>
                </c:pt>
                <c:pt idx="133" formatCode="0.00">
                  <c:v>0.30721966205837176</c:v>
                </c:pt>
                <c:pt idx="134" formatCode="0.00">
                  <c:v>0.24961597542242703</c:v>
                </c:pt>
                <c:pt idx="135" formatCode="0.00">
                  <c:v>0.14880952380952384</c:v>
                </c:pt>
                <c:pt idx="136" formatCode="0.00">
                  <c:v>0.25510204081632654</c:v>
                </c:pt>
                <c:pt idx="137" formatCode="0.00">
                  <c:v>0.31512605042016811</c:v>
                </c:pt>
                <c:pt idx="138" formatCode="0.00">
                  <c:v>9.9206349206349187E-2</c:v>
                </c:pt>
                <c:pt idx="139" formatCode="0.00">
                  <c:v>0.13227513227513227</c:v>
                </c:pt>
                <c:pt idx="140" formatCode="0.00">
                  <c:v>0.14880952380952381</c:v>
                </c:pt>
                <c:pt idx="155" formatCode="0.00">
                  <c:v>0.22130647130647133</c:v>
                </c:pt>
                <c:pt idx="156" formatCode="0.00">
                  <c:v>0.249615975422427</c:v>
                </c:pt>
                <c:pt idx="157" formatCode="0.00">
                  <c:v>0.25232919254658381</c:v>
                </c:pt>
                <c:pt idx="158" formatCode="0.00">
                  <c:v>0.23938923395445133</c:v>
                </c:pt>
                <c:pt idx="159" formatCode="0.00">
                  <c:v>0.28659611992945327</c:v>
                </c:pt>
                <c:pt idx="160" formatCode="0.00">
                  <c:v>0.25729646697388631</c:v>
                </c:pt>
                <c:pt idx="161" formatCode="0.00">
                  <c:v>0.25183150183150188</c:v>
                </c:pt>
                <c:pt idx="162" formatCode="0.00">
                  <c:v>0.2284752284752285</c:v>
                </c:pt>
                <c:pt idx="163" formatCode="0.00">
                  <c:v>0.28521825396825401</c:v>
                </c:pt>
                <c:pt idx="164" formatCode="0.00">
                  <c:v>0.25935374149659862</c:v>
                </c:pt>
                <c:pt idx="165" formatCode="0.00">
                  <c:v>0.22759103641456582</c:v>
                </c:pt>
                <c:pt idx="166" formatCode="0.00">
                  <c:v>0.3092903828197946</c:v>
                </c:pt>
                <c:pt idx="167" formatCode="0.00">
                  <c:v>0.26643990929705219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7495296"/>
        <c:axId val="97505664"/>
      </c:scatterChart>
      <c:scatterChart>
        <c:scatterStyle val="lineMarker"/>
        <c:varyColors val="0"/>
        <c:ser>
          <c:idx val="1"/>
          <c:order val="1"/>
          <c:tx>
            <c:strRef>
              <c:f>Taul1!$K$1</c:f>
              <c:strCache>
                <c:ptCount val="1"/>
                <c:pt idx="0">
                  <c:v>Käyttötunnit %</c:v>
                </c:pt>
              </c:strCache>
            </c:strRef>
          </c:tx>
          <c:spPr>
            <a:ln w="9525"/>
          </c:spPr>
          <c:marker>
            <c:symbol val="diamond"/>
            <c:size val="2"/>
          </c:marker>
          <c:xVal>
            <c:numRef>
              <c:f>Taul1!$C$3:$C$170</c:f>
              <c:numCache>
                <c:formatCode>m/d/yyyy</c:formatCode>
                <c:ptCount val="168"/>
                <c:pt idx="0">
                  <c:v>41561</c:v>
                </c:pt>
                <c:pt idx="1">
                  <c:v>41568</c:v>
                </c:pt>
                <c:pt idx="2">
                  <c:v>41575</c:v>
                </c:pt>
                <c:pt idx="3">
                  <c:v>41582</c:v>
                </c:pt>
                <c:pt idx="4">
                  <c:v>41589</c:v>
                </c:pt>
                <c:pt idx="5">
                  <c:v>41596</c:v>
                </c:pt>
                <c:pt idx="6">
                  <c:v>41603</c:v>
                </c:pt>
                <c:pt idx="7">
                  <c:v>41610</c:v>
                </c:pt>
                <c:pt idx="8">
                  <c:v>41617</c:v>
                </c:pt>
                <c:pt idx="9">
                  <c:v>41624</c:v>
                </c:pt>
                <c:pt idx="10">
                  <c:v>41631</c:v>
                </c:pt>
                <c:pt idx="11" formatCode="0.00">
                  <c:v>41638</c:v>
                </c:pt>
                <c:pt idx="12">
                  <c:v>41645</c:v>
                </c:pt>
                <c:pt idx="13">
                  <c:v>41652</c:v>
                </c:pt>
                <c:pt idx="14">
                  <c:v>41659</c:v>
                </c:pt>
                <c:pt idx="15">
                  <c:v>41666</c:v>
                </c:pt>
                <c:pt idx="16">
                  <c:v>41673</c:v>
                </c:pt>
                <c:pt idx="17">
                  <c:v>41680</c:v>
                </c:pt>
                <c:pt idx="18">
                  <c:v>41687</c:v>
                </c:pt>
                <c:pt idx="19">
                  <c:v>41694</c:v>
                </c:pt>
                <c:pt idx="20">
                  <c:v>41701</c:v>
                </c:pt>
                <c:pt idx="21">
                  <c:v>41708</c:v>
                </c:pt>
                <c:pt idx="22">
                  <c:v>41715</c:v>
                </c:pt>
                <c:pt idx="23">
                  <c:v>41722</c:v>
                </c:pt>
                <c:pt idx="24">
                  <c:v>41729</c:v>
                </c:pt>
                <c:pt idx="25">
                  <c:v>41736</c:v>
                </c:pt>
                <c:pt idx="26">
                  <c:v>41743</c:v>
                </c:pt>
                <c:pt idx="27">
                  <c:v>41750</c:v>
                </c:pt>
                <c:pt idx="28">
                  <c:v>41757</c:v>
                </c:pt>
                <c:pt idx="29">
                  <c:v>41764</c:v>
                </c:pt>
                <c:pt idx="30">
                  <c:v>41771</c:v>
                </c:pt>
                <c:pt idx="31">
                  <c:v>41778</c:v>
                </c:pt>
                <c:pt idx="32">
                  <c:v>41785</c:v>
                </c:pt>
                <c:pt idx="33">
                  <c:v>41792</c:v>
                </c:pt>
                <c:pt idx="34">
                  <c:v>41799</c:v>
                </c:pt>
                <c:pt idx="35">
                  <c:v>41806</c:v>
                </c:pt>
                <c:pt idx="36">
                  <c:v>41813</c:v>
                </c:pt>
                <c:pt idx="37">
                  <c:v>41820</c:v>
                </c:pt>
                <c:pt idx="38">
                  <c:v>41827</c:v>
                </c:pt>
                <c:pt idx="39">
                  <c:v>41834</c:v>
                </c:pt>
                <c:pt idx="40">
                  <c:v>41841</c:v>
                </c:pt>
                <c:pt idx="41">
                  <c:v>41848</c:v>
                </c:pt>
                <c:pt idx="42">
                  <c:v>41855</c:v>
                </c:pt>
                <c:pt idx="43">
                  <c:v>41862</c:v>
                </c:pt>
                <c:pt idx="44">
                  <c:v>41869</c:v>
                </c:pt>
                <c:pt idx="45">
                  <c:v>41876</c:v>
                </c:pt>
                <c:pt idx="46">
                  <c:v>41883</c:v>
                </c:pt>
                <c:pt idx="47">
                  <c:v>41890</c:v>
                </c:pt>
                <c:pt idx="48">
                  <c:v>41897</c:v>
                </c:pt>
                <c:pt idx="49">
                  <c:v>41904</c:v>
                </c:pt>
                <c:pt idx="50">
                  <c:v>41911</c:v>
                </c:pt>
                <c:pt idx="51">
                  <c:v>41918</c:v>
                </c:pt>
                <c:pt idx="52">
                  <c:v>41925</c:v>
                </c:pt>
                <c:pt idx="53">
                  <c:v>41932</c:v>
                </c:pt>
                <c:pt idx="54">
                  <c:v>41939</c:v>
                </c:pt>
                <c:pt idx="55">
                  <c:v>41946</c:v>
                </c:pt>
                <c:pt idx="56">
                  <c:v>41953</c:v>
                </c:pt>
                <c:pt idx="57">
                  <c:v>41960</c:v>
                </c:pt>
                <c:pt idx="58">
                  <c:v>41967</c:v>
                </c:pt>
                <c:pt idx="59">
                  <c:v>41974</c:v>
                </c:pt>
                <c:pt idx="60">
                  <c:v>41981</c:v>
                </c:pt>
                <c:pt idx="61">
                  <c:v>41988</c:v>
                </c:pt>
                <c:pt idx="62">
                  <c:v>41995</c:v>
                </c:pt>
                <c:pt idx="63">
                  <c:v>42002</c:v>
                </c:pt>
                <c:pt idx="64">
                  <c:v>42009</c:v>
                </c:pt>
                <c:pt idx="65">
                  <c:v>42016</c:v>
                </c:pt>
                <c:pt idx="66">
                  <c:v>42023</c:v>
                </c:pt>
                <c:pt idx="67">
                  <c:v>42030</c:v>
                </c:pt>
                <c:pt idx="68">
                  <c:v>42037</c:v>
                </c:pt>
                <c:pt idx="69">
                  <c:v>42044</c:v>
                </c:pt>
                <c:pt idx="70">
                  <c:v>42051</c:v>
                </c:pt>
                <c:pt idx="71">
                  <c:v>42058</c:v>
                </c:pt>
                <c:pt idx="72">
                  <c:v>42065</c:v>
                </c:pt>
                <c:pt idx="73">
                  <c:v>42072</c:v>
                </c:pt>
                <c:pt idx="74">
                  <c:v>42079</c:v>
                </c:pt>
                <c:pt idx="75">
                  <c:v>42086</c:v>
                </c:pt>
                <c:pt idx="76">
                  <c:v>42093</c:v>
                </c:pt>
                <c:pt idx="77">
                  <c:v>42100</c:v>
                </c:pt>
                <c:pt idx="78">
                  <c:v>42107</c:v>
                </c:pt>
                <c:pt idx="79">
                  <c:v>42114</c:v>
                </c:pt>
                <c:pt idx="80">
                  <c:v>42121</c:v>
                </c:pt>
                <c:pt idx="81">
                  <c:v>42128</c:v>
                </c:pt>
                <c:pt idx="82">
                  <c:v>42135</c:v>
                </c:pt>
                <c:pt idx="83">
                  <c:v>42142</c:v>
                </c:pt>
                <c:pt idx="84">
                  <c:v>42149</c:v>
                </c:pt>
                <c:pt idx="85">
                  <c:v>42156</c:v>
                </c:pt>
                <c:pt idx="86">
                  <c:v>42163</c:v>
                </c:pt>
                <c:pt idx="87">
                  <c:v>42170</c:v>
                </c:pt>
                <c:pt idx="88">
                  <c:v>42177</c:v>
                </c:pt>
                <c:pt idx="89">
                  <c:v>42184</c:v>
                </c:pt>
                <c:pt idx="90">
                  <c:v>42191</c:v>
                </c:pt>
                <c:pt idx="91">
                  <c:v>42198</c:v>
                </c:pt>
                <c:pt idx="92">
                  <c:v>42205</c:v>
                </c:pt>
                <c:pt idx="93">
                  <c:v>42212</c:v>
                </c:pt>
                <c:pt idx="94">
                  <c:v>42219</c:v>
                </c:pt>
                <c:pt idx="95">
                  <c:v>42226</c:v>
                </c:pt>
                <c:pt idx="96">
                  <c:v>42233</c:v>
                </c:pt>
                <c:pt idx="97">
                  <c:v>42240</c:v>
                </c:pt>
                <c:pt idx="98">
                  <c:v>42247</c:v>
                </c:pt>
                <c:pt idx="99">
                  <c:v>42254</c:v>
                </c:pt>
                <c:pt idx="100">
                  <c:v>42261</c:v>
                </c:pt>
                <c:pt idx="101">
                  <c:v>42268</c:v>
                </c:pt>
                <c:pt idx="102">
                  <c:v>42275</c:v>
                </c:pt>
                <c:pt idx="103">
                  <c:v>42282</c:v>
                </c:pt>
                <c:pt idx="104">
                  <c:v>42289</c:v>
                </c:pt>
                <c:pt idx="105">
                  <c:v>42296</c:v>
                </c:pt>
                <c:pt idx="106">
                  <c:v>42303</c:v>
                </c:pt>
                <c:pt idx="107">
                  <c:v>42310</c:v>
                </c:pt>
                <c:pt idx="108">
                  <c:v>42317</c:v>
                </c:pt>
                <c:pt idx="109">
                  <c:v>42324</c:v>
                </c:pt>
                <c:pt idx="110">
                  <c:v>42331</c:v>
                </c:pt>
                <c:pt idx="111">
                  <c:v>42338</c:v>
                </c:pt>
                <c:pt idx="112">
                  <c:v>42345</c:v>
                </c:pt>
                <c:pt idx="113">
                  <c:v>42352</c:v>
                </c:pt>
                <c:pt idx="114">
                  <c:v>42359</c:v>
                </c:pt>
                <c:pt idx="115">
                  <c:v>42366</c:v>
                </c:pt>
                <c:pt idx="116">
                  <c:v>42373</c:v>
                </c:pt>
                <c:pt idx="117">
                  <c:v>42380</c:v>
                </c:pt>
                <c:pt idx="118">
                  <c:v>42387</c:v>
                </c:pt>
                <c:pt idx="119">
                  <c:v>42394</c:v>
                </c:pt>
                <c:pt idx="120">
                  <c:v>42401</c:v>
                </c:pt>
                <c:pt idx="121">
                  <c:v>42408</c:v>
                </c:pt>
                <c:pt idx="122">
                  <c:v>42415</c:v>
                </c:pt>
                <c:pt idx="123">
                  <c:v>42422</c:v>
                </c:pt>
                <c:pt idx="124">
                  <c:v>42429</c:v>
                </c:pt>
                <c:pt idx="125">
                  <c:v>42436</c:v>
                </c:pt>
                <c:pt idx="126">
                  <c:v>42443</c:v>
                </c:pt>
                <c:pt idx="127">
                  <c:v>42450</c:v>
                </c:pt>
                <c:pt idx="128">
                  <c:v>42457</c:v>
                </c:pt>
                <c:pt idx="129">
                  <c:v>42464</c:v>
                </c:pt>
                <c:pt idx="130">
                  <c:v>42471</c:v>
                </c:pt>
                <c:pt idx="131">
                  <c:v>42478</c:v>
                </c:pt>
                <c:pt idx="132">
                  <c:v>42485</c:v>
                </c:pt>
                <c:pt idx="133">
                  <c:v>42492</c:v>
                </c:pt>
                <c:pt idx="134">
                  <c:v>42499</c:v>
                </c:pt>
                <c:pt idx="135">
                  <c:v>42506</c:v>
                </c:pt>
                <c:pt idx="136">
                  <c:v>42513</c:v>
                </c:pt>
                <c:pt idx="137">
                  <c:v>42520</c:v>
                </c:pt>
                <c:pt idx="138">
                  <c:v>42527</c:v>
                </c:pt>
                <c:pt idx="139">
                  <c:v>42534</c:v>
                </c:pt>
                <c:pt idx="140">
                  <c:v>42541</c:v>
                </c:pt>
                <c:pt idx="141">
                  <c:v>42548</c:v>
                </c:pt>
                <c:pt idx="142">
                  <c:v>42555</c:v>
                </c:pt>
                <c:pt idx="143">
                  <c:v>42562</c:v>
                </c:pt>
                <c:pt idx="144">
                  <c:v>42569</c:v>
                </c:pt>
                <c:pt idx="145">
                  <c:v>42576</c:v>
                </c:pt>
                <c:pt idx="146">
                  <c:v>42583</c:v>
                </c:pt>
                <c:pt idx="147">
                  <c:v>42590</c:v>
                </c:pt>
                <c:pt idx="148">
                  <c:v>42597</c:v>
                </c:pt>
                <c:pt idx="149">
                  <c:v>42604</c:v>
                </c:pt>
                <c:pt idx="150">
                  <c:v>42611</c:v>
                </c:pt>
                <c:pt idx="151">
                  <c:v>42618</c:v>
                </c:pt>
                <c:pt idx="152">
                  <c:v>42625</c:v>
                </c:pt>
                <c:pt idx="153">
                  <c:v>42632</c:v>
                </c:pt>
                <c:pt idx="154">
                  <c:v>42639</c:v>
                </c:pt>
                <c:pt idx="155">
                  <c:v>42646</c:v>
                </c:pt>
                <c:pt idx="156">
                  <c:v>42653</c:v>
                </c:pt>
                <c:pt idx="157">
                  <c:v>42660</c:v>
                </c:pt>
                <c:pt idx="158">
                  <c:v>42667</c:v>
                </c:pt>
                <c:pt idx="159">
                  <c:v>42674</c:v>
                </c:pt>
                <c:pt idx="160">
                  <c:v>42681</c:v>
                </c:pt>
                <c:pt idx="161">
                  <c:v>42688</c:v>
                </c:pt>
                <c:pt idx="162">
                  <c:v>42695</c:v>
                </c:pt>
                <c:pt idx="163">
                  <c:v>42702</c:v>
                </c:pt>
                <c:pt idx="164">
                  <c:v>42709</c:v>
                </c:pt>
                <c:pt idx="165">
                  <c:v>42716</c:v>
                </c:pt>
                <c:pt idx="166">
                  <c:v>42723</c:v>
                </c:pt>
                <c:pt idx="167">
                  <c:v>42730</c:v>
                </c:pt>
              </c:numCache>
            </c:numRef>
          </c:xVal>
          <c:yVal>
            <c:numRef>
              <c:f>Taul1!$K$3:$K$170</c:f>
              <c:numCache>
                <c:formatCode>0.0</c:formatCode>
                <c:ptCount val="168"/>
                <c:pt idx="1">
                  <c:v>25</c:v>
                </c:pt>
                <c:pt idx="2">
                  <c:v>17.857142857142858</c:v>
                </c:pt>
                <c:pt idx="3">
                  <c:v>20.238095238095237</c:v>
                </c:pt>
                <c:pt idx="4">
                  <c:v>22.023809523809522</c:v>
                </c:pt>
                <c:pt idx="5">
                  <c:v>22.61904761904762</c:v>
                </c:pt>
                <c:pt idx="6">
                  <c:v>32.738095238095241</c:v>
                </c:pt>
                <c:pt idx="7">
                  <c:v>30.952380952380953</c:v>
                </c:pt>
                <c:pt idx="8">
                  <c:v>30.952380952380953</c:v>
                </c:pt>
                <c:pt idx="9">
                  <c:v>19.642857142857142</c:v>
                </c:pt>
                <c:pt idx="10">
                  <c:v>23.214285714285712</c:v>
                </c:pt>
                <c:pt idx="11">
                  <c:v>21.428571428571431</c:v>
                </c:pt>
                <c:pt idx="12">
                  <c:v>25.595238095238098</c:v>
                </c:pt>
                <c:pt idx="13">
                  <c:v>52.976190476190474</c:v>
                </c:pt>
                <c:pt idx="14">
                  <c:v>51.190476190476197</c:v>
                </c:pt>
                <c:pt idx="15">
                  <c:v>41.071428571428577</c:v>
                </c:pt>
                <c:pt idx="16">
                  <c:v>27.976190476190478</c:v>
                </c:pt>
                <c:pt idx="17">
                  <c:v>22.61904761904762</c:v>
                </c:pt>
                <c:pt idx="18">
                  <c:v>23.80952380952381</c:v>
                </c:pt>
                <c:pt idx="19">
                  <c:v>21.428571428571431</c:v>
                </c:pt>
                <c:pt idx="20">
                  <c:v>21.428571428571431</c:v>
                </c:pt>
                <c:pt idx="21">
                  <c:v>17.261904761904763</c:v>
                </c:pt>
                <c:pt idx="22">
                  <c:v>22.61904761904762</c:v>
                </c:pt>
                <c:pt idx="23">
                  <c:v>17.857142857142858</c:v>
                </c:pt>
                <c:pt idx="24">
                  <c:v>16.666666666666664</c:v>
                </c:pt>
                <c:pt idx="25">
                  <c:v>18.452380952380953</c:v>
                </c:pt>
                <c:pt idx="26">
                  <c:v>16.071428571428573</c:v>
                </c:pt>
                <c:pt idx="27">
                  <c:v>9.5238095238095237</c:v>
                </c:pt>
                <c:pt idx="28">
                  <c:v>12.5</c:v>
                </c:pt>
                <c:pt idx="29">
                  <c:v>2.3809523809523809</c:v>
                </c:pt>
                <c:pt idx="30">
                  <c:v>18.452380952380953</c:v>
                </c:pt>
                <c:pt idx="31">
                  <c:v>10.119047619047619</c:v>
                </c:pt>
                <c:pt idx="32">
                  <c:v>14.285714285714285</c:v>
                </c:pt>
                <c:pt idx="33">
                  <c:v>4.7619047619047619</c:v>
                </c:pt>
                <c:pt idx="34">
                  <c:v>4.7619047619047619</c:v>
                </c:pt>
                <c:pt idx="35">
                  <c:v>10.714285714285715</c:v>
                </c:pt>
                <c:pt idx="36">
                  <c:v>10.119047619047619</c:v>
                </c:pt>
                <c:pt idx="37">
                  <c:v>3.5714285714285712</c:v>
                </c:pt>
                <c:pt idx="38">
                  <c:v>3.5714285714285712</c:v>
                </c:pt>
                <c:pt idx="39">
                  <c:v>2.9761904761904763</c:v>
                </c:pt>
                <c:pt idx="40">
                  <c:v>1.1904761904761905</c:v>
                </c:pt>
                <c:pt idx="41">
                  <c:v>1.1904761904761905</c:v>
                </c:pt>
                <c:pt idx="42">
                  <c:v>1.1904761904761905</c:v>
                </c:pt>
                <c:pt idx="43">
                  <c:v>1.1904761904761905</c:v>
                </c:pt>
                <c:pt idx="44">
                  <c:v>5.9523809523809526</c:v>
                </c:pt>
                <c:pt idx="45">
                  <c:v>5.9523809523809526</c:v>
                </c:pt>
                <c:pt idx="46">
                  <c:v>8.3333333333333321</c:v>
                </c:pt>
                <c:pt idx="47">
                  <c:v>8.9285714285714288</c:v>
                </c:pt>
                <c:pt idx="48">
                  <c:v>9.5238095238095237</c:v>
                </c:pt>
                <c:pt idx="49">
                  <c:v>16.666666666666664</c:v>
                </c:pt>
                <c:pt idx="50">
                  <c:v>17.261904761904763</c:v>
                </c:pt>
                <c:pt idx="51">
                  <c:v>17.857142857142858</c:v>
                </c:pt>
                <c:pt idx="52">
                  <c:v>19.047619047619047</c:v>
                </c:pt>
                <c:pt idx="53">
                  <c:v>22.61904761904762</c:v>
                </c:pt>
                <c:pt idx="54">
                  <c:v>12.5</c:v>
                </c:pt>
                <c:pt idx="55">
                  <c:v>17.261904761904763</c:v>
                </c:pt>
                <c:pt idx="56">
                  <c:v>21.428571428571431</c:v>
                </c:pt>
                <c:pt idx="57">
                  <c:v>21.428571428571431</c:v>
                </c:pt>
                <c:pt idx="58">
                  <c:v>15.476190476190476</c:v>
                </c:pt>
                <c:pt idx="59">
                  <c:v>22.023809523809522</c:v>
                </c:pt>
                <c:pt idx="60">
                  <c:v>17.857142857142858</c:v>
                </c:pt>
                <c:pt idx="61">
                  <c:v>17.857142857142858</c:v>
                </c:pt>
                <c:pt idx="62">
                  <c:v>45.238095238095241</c:v>
                </c:pt>
                <c:pt idx="63">
                  <c:v>30.952380952380953</c:v>
                </c:pt>
                <c:pt idx="64">
                  <c:v>34.523809523809526</c:v>
                </c:pt>
                <c:pt idx="65">
                  <c:v>29.761904761904763</c:v>
                </c:pt>
                <c:pt idx="66">
                  <c:v>35.11904761904762</c:v>
                </c:pt>
                <c:pt idx="67">
                  <c:v>25.595238095238098</c:v>
                </c:pt>
                <c:pt idx="68">
                  <c:v>26.190476190476193</c:v>
                </c:pt>
                <c:pt idx="69">
                  <c:v>25.595238095238098</c:v>
                </c:pt>
                <c:pt idx="70">
                  <c:v>25</c:v>
                </c:pt>
                <c:pt idx="71">
                  <c:v>20.238095238095237</c:v>
                </c:pt>
                <c:pt idx="72">
                  <c:v>21.428571428571431</c:v>
                </c:pt>
                <c:pt idx="73">
                  <c:v>20.833333333333336</c:v>
                </c:pt>
                <c:pt idx="74">
                  <c:v>22.023809523809522</c:v>
                </c:pt>
                <c:pt idx="75">
                  <c:v>19.047619047619047</c:v>
                </c:pt>
                <c:pt idx="76">
                  <c:v>25.595238095238098</c:v>
                </c:pt>
                <c:pt idx="77">
                  <c:v>20.238095238095237</c:v>
                </c:pt>
                <c:pt idx="78">
                  <c:v>23.214285714285712</c:v>
                </c:pt>
                <c:pt idx="79">
                  <c:v>14.880952380952381</c:v>
                </c:pt>
                <c:pt idx="80">
                  <c:v>17.857142857142858</c:v>
                </c:pt>
                <c:pt idx="81">
                  <c:v>14.285714285714285</c:v>
                </c:pt>
                <c:pt idx="82">
                  <c:v>14.880952380952381</c:v>
                </c:pt>
                <c:pt idx="83">
                  <c:v>10.714285714285715</c:v>
                </c:pt>
                <c:pt idx="84">
                  <c:v>9.5238095238095237</c:v>
                </c:pt>
                <c:pt idx="85">
                  <c:v>7.1428571428571423</c:v>
                </c:pt>
                <c:pt idx="86">
                  <c:v>6.5476190476190483</c:v>
                </c:pt>
                <c:pt idx="87">
                  <c:v>6.5476190476190483</c:v>
                </c:pt>
                <c:pt idx="88">
                  <c:v>7.1428571428571423</c:v>
                </c:pt>
                <c:pt idx="89">
                  <c:v>2.9761904761904763</c:v>
                </c:pt>
                <c:pt idx="90">
                  <c:v>5.3571428571428577</c:v>
                </c:pt>
                <c:pt idx="91">
                  <c:v>3.5714285714285712</c:v>
                </c:pt>
                <c:pt idx="92">
                  <c:v>5.3571428571428577</c:v>
                </c:pt>
                <c:pt idx="93">
                  <c:v>5.3571428571428577</c:v>
                </c:pt>
                <c:pt idx="94">
                  <c:v>2.9761904761904763</c:v>
                </c:pt>
                <c:pt idx="95">
                  <c:v>3.5714285714285712</c:v>
                </c:pt>
                <c:pt idx="96">
                  <c:v>3.5714285714285712</c:v>
                </c:pt>
                <c:pt idx="97">
                  <c:v>5.3571428571428577</c:v>
                </c:pt>
                <c:pt idx="98">
                  <c:v>5.3571428571428577</c:v>
                </c:pt>
                <c:pt idx="99">
                  <c:v>7.7380952380952381</c:v>
                </c:pt>
                <c:pt idx="100">
                  <c:v>10.119047619047619</c:v>
                </c:pt>
                <c:pt idx="101">
                  <c:v>10.119047619047619</c:v>
                </c:pt>
                <c:pt idx="102">
                  <c:v>12.5</c:v>
                </c:pt>
                <c:pt idx="103">
                  <c:v>36.904761904761905</c:v>
                </c:pt>
                <c:pt idx="104">
                  <c:v>14.285714285714285</c:v>
                </c:pt>
                <c:pt idx="105">
                  <c:v>13.095238095238097</c:v>
                </c:pt>
                <c:pt idx="106">
                  <c:v>15.476190476190476</c:v>
                </c:pt>
                <c:pt idx="107">
                  <c:v>16.071428571428573</c:v>
                </c:pt>
                <c:pt idx="108">
                  <c:v>17.261904761904763</c:v>
                </c:pt>
                <c:pt idx="109">
                  <c:v>19.047619047619047</c:v>
                </c:pt>
                <c:pt idx="110">
                  <c:v>20.238095238095237</c:v>
                </c:pt>
                <c:pt idx="111">
                  <c:v>19.642857142857142</c:v>
                </c:pt>
                <c:pt idx="112">
                  <c:v>20.238095238095237</c:v>
                </c:pt>
                <c:pt idx="113">
                  <c:v>24.404761904761905</c:v>
                </c:pt>
                <c:pt idx="114">
                  <c:v>18.452380952380953</c:v>
                </c:pt>
                <c:pt idx="115">
                  <c:v>44.642857142857139</c:v>
                </c:pt>
                <c:pt idx="116">
                  <c:v>74.404761904761912</c:v>
                </c:pt>
                <c:pt idx="117">
                  <c:v>57.142857142857139</c:v>
                </c:pt>
                <c:pt idx="118">
                  <c:v>61.309523809523803</c:v>
                </c:pt>
                <c:pt idx="119">
                  <c:v>27.38095238095238</c:v>
                </c:pt>
                <c:pt idx="120">
                  <c:v>32.142857142857146</c:v>
                </c:pt>
                <c:pt idx="121">
                  <c:v>29.761904761904763</c:v>
                </c:pt>
                <c:pt idx="122">
                  <c:v>29.166666666666668</c:v>
                </c:pt>
                <c:pt idx="123">
                  <c:v>30.952380952380953</c:v>
                </c:pt>
                <c:pt idx="124">
                  <c:v>29.761904761904763</c:v>
                </c:pt>
                <c:pt idx="125">
                  <c:v>27.38095238095238</c:v>
                </c:pt>
                <c:pt idx="126">
                  <c:v>26.190476190476193</c:v>
                </c:pt>
                <c:pt idx="127">
                  <c:v>28.571428571428569</c:v>
                </c:pt>
                <c:pt idx="128">
                  <c:v>22.61904761904762</c:v>
                </c:pt>
                <c:pt idx="129">
                  <c:v>23.214285714285712</c:v>
                </c:pt>
                <c:pt idx="130">
                  <c:v>20.833333333333336</c:v>
                </c:pt>
                <c:pt idx="131">
                  <c:v>22.61904761904762</c:v>
                </c:pt>
                <c:pt idx="132">
                  <c:v>22.023809523809522</c:v>
                </c:pt>
                <c:pt idx="133">
                  <c:v>9.5238095238095237</c:v>
                </c:pt>
                <c:pt idx="134">
                  <c:v>7.7380952380952381</c:v>
                </c:pt>
                <c:pt idx="135">
                  <c:v>5.3571428571428577</c:v>
                </c:pt>
                <c:pt idx="136">
                  <c:v>5.3571428571428577</c:v>
                </c:pt>
                <c:pt idx="137">
                  <c:v>5.3571428571428577</c:v>
                </c:pt>
                <c:pt idx="138">
                  <c:v>4.1666666666666661</c:v>
                </c:pt>
                <c:pt idx="139">
                  <c:v>2.3809523809523809</c:v>
                </c:pt>
                <c:pt idx="140">
                  <c:v>1.1904761904761905</c:v>
                </c:pt>
                <c:pt idx="141">
                  <c:v>2.3809523809523809</c:v>
                </c:pt>
                <c:pt idx="142">
                  <c:v>2.3809523809523809</c:v>
                </c:pt>
                <c:pt idx="143">
                  <c:v>2.3809523809523809</c:v>
                </c:pt>
                <c:pt idx="144">
                  <c:v>2.3809523809523809</c:v>
                </c:pt>
                <c:pt idx="145">
                  <c:v>0.59523809523809523</c:v>
                </c:pt>
                <c:pt idx="146">
                  <c:v>2.3809523809523809</c:v>
                </c:pt>
                <c:pt idx="147">
                  <c:v>5.3571428571428577</c:v>
                </c:pt>
                <c:pt idx="148">
                  <c:v>8.3333333333333321</c:v>
                </c:pt>
                <c:pt idx="149">
                  <c:v>6.5476190476190483</c:v>
                </c:pt>
                <c:pt idx="150">
                  <c:v>8.9285714285714288</c:v>
                </c:pt>
                <c:pt idx="151">
                  <c:v>8.9285714285714288</c:v>
                </c:pt>
                <c:pt idx="152">
                  <c:v>11.904761904761905</c:v>
                </c:pt>
                <c:pt idx="153">
                  <c:v>16.071428571428573</c:v>
                </c:pt>
                <c:pt idx="154">
                  <c:v>19.642857142857142</c:v>
                </c:pt>
                <c:pt idx="155">
                  <c:v>17.261904761904763</c:v>
                </c:pt>
                <c:pt idx="156">
                  <c:v>23.214285714285712</c:v>
                </c:pt>
                <c:pt idx="157">
                  <c:v>23.214285714285712</c:v>
                </c:pt>
                <c:pt idx="158">
                  <c:v>22.023809523809522</c:v>
                </c:pt>
                <c:pt idx="159">
                  <c:v>38.69047619047619</c:v>
                </c:pt>
                <c:pt idx="160">
                  <c:v>39.88095238095238</c:v>
                </c:pt>
                <c:pt idx="161">
                  <c:v>26.190476190476193</c:v>
                </c:pt>
                <c:pt idx="162">
                  <c:v>22.61904761904762</c:v>
                </c:pt>
                <c:pt idx="163">
                  <c:v>41.071428571428577</c:v>
                </c:pt>
                <c:pt idx="164">
                  <c:v>36.30952380952381</c:v>
                </c:pt>
                <c:pt idx="165">
                  <c:v>30.952380952380953</c:v>
                </c:pt>
                <c:pt idx="166">
                  <c:v>31.547619047619047</c:v>
                </c:pt>
                <c:pt idx="167">
                  <c:v>27.976190476190478</c:v>
                </c:pt>
              </c:numCache>
            </c:numRef>
          </c:yVal>
          <c:smooth val="0"/>
        </c:ser>
        <c:ser>
          <c:idx val="2"/>
          <c:order val="2"/>
          <c:tx>
            <c:strRef>
              <c:f>Taul1!$Q$1</c:f>
              <c:strCache>
                <c:ptCount val="1"/>
                <c:pt idx="0">
                  <c:v>Sähkönkulutus/vrk</c:v>
                </c:pt>
              </c:strCache>
            </c:strRef>
          </c:tx>
          <c:spPr>
            <a:ln w="9525">
              <a:solidFill>
                <a:srgbClr val="C00000"/>
              </a:solidFill>
            </a:ln>
          </c:spPr>
          <c:marker>
            <c:symbol val="square"/>
            <c:size val="3"/>
            <c:spPr>
              <a:solidFill>
                <a:srgbClr val="FFC000"/>
              </a:solidFill>
              <a:ln>
                <a:solidFill>
                  <a:srgbClr val="C00000"/>
                </a:solidFill>
              </a:ln>
            </c:spPr>
          </c:marker>
          <c:xVal>
            <c:numRef>
              <c:f>Taul1!$C$3:$C$170</c:f>
              <c:numCache>
                <c:formatCode>m/d/yyyy</c:formatCode>
                <c:ptCount val="168"/>
                <c:pt idx="0">
                  <c:v>41561</c:v>
                </c:pt>
                <c:pt idx="1">
                  <c:v>41568</c:v>
                </c:pt>
                <c:pt idx="2">
                  <c:v>41575</c:v>
                </c:pt>
                <c:pt idx="3">
                  <c:v>41582</c:v>
                </c:pt>
                <c:pt idx="4">
                  <c:v>41589</c:v>
                </c:pt>
                <c:pt idx="5">
                  <c:v>41596</c:v>
                </c:pt>
                <c:pt idx="6">
                  <c:v>41603</c:v>
                </c:pt>
                <c:pt idx="7">
                  <c:v>41610</c:v>
                </c:pt>
                <c:pt idx="8">
                  <c:v>41617</c:v>
                </c:pt>
                <c:pt idx="9">
                  <c:v>41624</c:v>
                </c:pt>
                <c:pt idx="10">
                  <c:v>41631</c:v>
                </c:pt>
                <c:pt idx="11" formatCode="0.00">
                  <c:v>41638</c:v>
                </c:pt>
                <c:pt idx="12">
                  <c:v>41645</c:v>
                </c:pt>
                <c:pt idx="13">
                  <c:v>41652</c:v>
                </c:pt>
                <c:pt idx="14">
                  <c:v>41659</c:v>
                </c:pt>
                <c:pt idx="15">
                  <c:v>41666</c:v>
                </c:pt>
                <c:pt idx="16">
                  <c:v>41673</c:v>
                </c:pt>
                <c:pt idx="17">
                  <c:v>41680</c:v>
                </c:pt>
                <c:pt idx="18">
                  <c:v>41687</c:v>
                </c:pt>
                <c:pt idx="19">
                  <c:v>41694</c:v>
                </c:pt>
                <c:pt idx="20">
                  <c:v>41701</c:v>
                </c:pt>
                <c:pt idx="21">
                  <c:v>41708</c:v>
                </c:pt>
                <c:pt idx="22">
                  <c:v>41715</c:v>
                </c:pt>
                <c:pt idx="23">
                  <c:v>41722</c:v>
                </c:pt>
                <c:pt idx="24">
                  <c:v>41729</c:v>
                </c:pt>
                <c:pt idx="25">
                  <c:v>41736</c:v>
                </c:pt>
                <c:pt idx="26">
                  <c:v>41743</c:v>
                </c:pt>
                <c:pt idx="27">
                  <c:v>41750</c:v>
                </c:pt>
                <c:pt idx="28">
                  <c:v>41757</c:v>
                </c:pt>
                <c:pt idx="29">
                  <c:v>41764</c:v>
                </c:pt>
                <c:pt idx="30">
                  <c:v>41771</c:v>
                </c:pt>
                <c:pt idx="31">
                  <c:v>41778</c:v>
                </c:pt>
                <c:pt idx="32">
                  <c:v>41785</c:v>
                </c:pt>
                <c:pt idx="33">
                  <c:v>41792</c:v>
                </c:pt>
                <c:pt idx="34">
                  <c:v>41799</c:v>
                </c:pt>
                <c:pt idx="35">
                  <c:v>41806</c:v>
                </c:pt>
                <c:pt idx="36">
                  <c:v>41813</c:v>
                </c:pt>
                <c:pt idx="37">
                  <c:v>41820</c:v>
                </c:pt>
                <c:pt idx="38">
                  <c:v>41827</c:v>
                </c:pt>
                <c:pt idx="39">
                  <c:v>41834</c:v>
                </c:pt>
                <c:pt idx="40">
                  <c:v>41841</c:v>
                </c:pt>
                <c:pt idx="41">
                  <c:v>41848</c:v>
                </c:pt>
                <c:pt idx="42">
                  <c:v>41855</c:v>
                </c:pt>
                <c:pt idx="43">
                  <c:v>41862</c:v>
                </c:pt>
                <c:pt idx="44">
                  <c:v>41869</c:v>
                </c:pt>
                <c:pt idx="45">
                  <c:v>41876</c:v>
                </c:pt>
                <c:pt idx="46">
                  <c:v>41883</c:v>
                </c:pt>
                <c:pt idx="47">
                  <c:v>41890</c:v>
                </c:pt>
                <c:pt idx="48">
                  <c:v>41897</c:v>
                </c:pt>
                <c:pt idx="49">
                  <c:v>41904</c:v>
                </c:pt>
                <c:pt idx="50">
                  <c:v>41911</c:v>
                </c:pt>
                <c:pt idx="51">
                  <c:v>41918</c:v>
                </c:pt>
                <c:pt idx="52">
                  <c:v>41925</c:v>
                </c:pt>
                <c:pt idx="53">
                  <c:v>41932</c:v>
                </c:pt>
                <c:pt idx="54">
                  <c:v>41939</c:v>
                </c:pt>
                <c:pt idx="55">
                  <c:v>41946</c:v>
                </c:pt>
                <c:pt idx="56">
                  <c:v>41953</c:v>
                </c:pt>
                <c:pt idx="57">
                  <c:v>41960</c:v>
                </c:pt>
                <c:pt idx="58">
                  <c:v>41967</c:v>
                </c:pt>
                <c:pt idx="59">
                  <c:v>41974</c:v>
                </c:pt>
                <c:pt idx="60">
                  <c:v>41981</c:v>
                </c:pt>
                <c:pt idx="61">
                  <c:v>41988</c:v>
                </c:pt>
                <c:pt idx="62">
                  <c:v>41995</c:v>
                </c:pt>
                <c:pt idx="63">
                  <c:v>42002</c:v>
                </c:pt>
                <c:pt idx="64">
                  <c:v>42009</c:v>
                </c:pt>
                <c:pt idx="65">
                  <c:v>42016</c:v>
                </c:pt>
                <c:pt idx="66">
                  <c:v>42023</c:v>
                </c:pt>
                <c:pt idx="67">
                  <c:v>42030</c:v>
                </c:pt>
                <c:pt idx="68">
                  <c:v>42037</c:v>
                </c:pt>
                <c:pt idx="69">
                  <c:v>42044</c:v>
                </c:pt>
                <c:pt idx="70">
                  <c:v>42051</c:v>
                </c:pt>
                <c:pt idx="71">
                  <c:v>42058</c:v>
                </c:pt>
                <c:pt idx="72">
                  <c:v>42065</c:v>
                </c:pt>
                <c:pt idx="73">
                  <c:v>42072</c:v>
                </c:pt>
                <c:pt idx="74">
                  <c:v>42079</c:v>
                </c:pt>
                <c:pt idx="75">
                  <c:v>42086</c:v>
                </c:pt>
                <c:pt idx="76">
                  <c:v>42093</c:v>
                </c:pt>
                <c:pt idx="77">
                  <c:v>42100</c:v>
                </c:pt>
                <c:pt idx="78">
                  <c:v>42107</c:v>
                </c:pt>
                <c:pt idx="79">
                  <c:v>42114</c:v>
                </c:pt>
                <c:pt idx="80">
                  <c:v>42121</c:v>
                </c:pt>
                <c:pt idx="81">
                  <c:v>42128</c:v>
                </c:pt>
                <c:pt idx="82">
                  <c:v>42135</c:v>
                </c:pt>
                <c:pt idx="83">
                  <c:v>42142</c:v>
                </c:pt>
                <c:pt idx="84">
                  <c:v>42149</c:v>
                </c:pt>
                <c:pt idx="85">
                  <c:v>42156</c:v>
                </c:pt>
                <c:pt idx="86">
                  <c:v>42163</c:v>
                </c:pt>
                <c:pt idx="87">
                  <c:v>42170</c:v>
                </c:pt>
                <c:pt idx="88">
                  <c:v>42177</c:v>
                </c:pt>
                <c:pt idx="89">
                  <c:v>42184</c:v>
                </c:pt>
                <c:pt idx="90">
                  <c:v>42191</c:v>
                </c:pt>
                <c:pt idx="91">
                  <c:v>42198</c:v>
                </c:pt>
                <c:pt idx="92">
                  <c:v>42205</c:v>
                </c:pt>
                <c:pt idx="93">
                  <c:v>42212</c:v>
                </c:pt>
                <c:pt idx="94">
                  <c:v>42219</c:v>
                </c:pt>
                <c:pt idx="95">
                  <c:v>42226</c:v>
                </c:pt>
                <c:pt idx="96">
                  <c:v>42233</c:v>
                </c:pt>
                <c:pt idx="97">
                  <c:v>42240</c:v>
                </c:pt>
                <c:pt idx="98">
                  <c:v>42247</c:v>
                </c:pt>
                <c:pt idx="99">
                  <c:v>42254</c:v>
                </c:pt>
                <c:pt idx="100">
                  <c:v>42261</c:v>
                </c:pt>
                <c:pt idx="101">
                  <c:v>42268</c:v>
                </c:pt>
                <c:pt idx="102">
                  <c:v>42275</c:v>
                </c:pt>
                <c:pt idx="103">
                  <c:v>42282</c:v>
                </c:pt>
                <c:pt idx="104">
                  <c:v>42289</c:v>
                </c:pt>
                <c:pt idx="105">
                  <c:v>42296</c:v>
                </c:pt>
                <c:pt idx="106">
                  <c:v>42303</c:v>
                </c:pt>
                <c:pt idx="107">
                  <c:v>42310</c:v>
                </c:pt>
                <c:pt idx="108">
                  <c:v>42317</c:v>
                </c:pt>
                <c:pt idx="109">
                  <c:v>42324</c:v>
                </c:pt>
                <c:pt idx="110">
                  <c:v>42331</c:v>
                </c:pt>
                <c:pt idx="111">
                  <c:v>42338</c:v>
                </c:pt>
                <c:pt idx="112">
                  <c:v>42345</c:v>
                </c:pt>
                <c:pt idx="113">
                  <c:v>42352</c:v>
                </c:pt>
                <c:pt idx="114">
                  <c:v>42359</c:v>
                </c:pt>
                <c:pt idx="115">
                  <c:v>42366</c:v>
                </c:pt>
                <c:pt idx="116">
                  <c:v>42373</c:v>
                </c:pt>
                <c:pt idx="117">
                  <c:v>42380</c:v>
                </c:pt>
                <c:pt idx="118">
                  <c:v>42387</c:v>
                </c:pt>
                <c:pt idx="119">
                  <c:v>42394</c:v>
                </c:pt>
                <c:pt idx="120">
                  <c:v>42401</c:v>
                </c:pt>
                <c:pt idx="121">
                  <c:v>42408</c:v>
                </c:pt>
                <c:pt idx="122">
                  <c:v>42415</c:v>
                </c:pt>
                <c:pt idx="123">
                  <c:v>42422</c:v>
                </c:pt>
                <c:pt idx="124">
                  <c:v>42429</c:v>
                </c:pt>
                <c:pt idx="125">
                  <c:v>42436</c:v>
                </c:pt>
                <c:pt idx="126">
                  <c:v>42443</c:v>
                </c:pt>
                <c:pt idx="127">
                  <c:v>42450</c:v>
                </c:pt>
                <c:pt idx="128">
                  <c:v>42457</c:v>
                </c:pt>
                <c:pt idx="129">
                  <c:v>42464</c:v>
                </c:pt>
                <c:pt idx="130">
                  <c:v>42471</c:v>
                </c:pt>
                <c:pt idx="131">
                  <c:v>42478</c:v>
                </c:pt>
                <c:pt idx="132">
                  <c:v>42485</c:v>
                </c:pt>
                <c:pt idx="133">
                  <c:v>42492</c:v>
                </c:pt>
                <c:pt idx="134">
                  <c:v>42499</c:v>
                </c:pt>
                <c:pt idx="135">
                  <c:v>42506</c:v>
                </c:pt>
                <c:pt idx="136">
                  <c:v>42513</c:v>
                </c:pt>
                <c:pt idx="137">
                  <c:v>42520</c:v>
                </c:pt>
                <c:pt idx="138">
                  <c:v>42527</c:v>
                </c:pt>
                <c:pt idx="139">
                  <c:v>42534</c:v>
                </c:pt>
                <c:pt idx="140">
                  <c:v>42541</c:v>
                </c:pt>
                <c:pt idx="141">
                  <c:v>42548</c:v>
                </c:pt>
                <c:pt idx="142">
                  <c:v>42555</c:v>
                </c:pt>
                <c:pt idx="143">
                  <c:v>42562</c:v>
                </c:pt>
                <c:pt idx="144">
                  <c:v>42569</c:v>
                </c:pt>
                <c:pt idx="145">
                  <c:v>42576</c:v>
                </c:pt>
                <c:pt idx="146">
                  <c:v>42583</c:v>
                </c:pt>
                <c:pt idx="147">
                  <c:v>42590</c:v>
                </c:pt>
                <c:pt idx="148">
                  <c:v>42597</c:v>
                </c:pt>
                <c:pt idx="149">
                  <c:v>42604</c:v>
                </c:pt>
                <c:pt idx="150">
                  <c:v>42611</c:v>
                </c:pt>
                <c:pt idx="151">
                  <c:v>42618</c:v>
                </c:pt>
                <c:pt idx="152">
                  <c:v>42625</c:v>
                </c:pt>
                <c:pt idx="153">
                  <c:v>42632</c:v>
                </c:pt>
                <c:pt idx="154">
                  <c:v>42639</c:v>
                </c:pt>
                <c:pt idx="155">
                  <c:v>42646</c:v>
                </c:pt>
                <c:pt idx="156">
                  <c:v>42653</c:v>
                </c:pt>
                <c:pt idx="157">
                  <c:v>42660</c:v>
                </c:pt>
                <c:pt idx="158">
                  <c:v>42667</c:v>
                </c:pt>
                <c:pt idx="159">
                  <c:v>42674</c:v>
                </c:pt>
                <c:pt idx="160">
                  <c:v>42681</c:v>
                </c:pt>
                <c:pt idx="161">
                  <c:v>42688</c:v>
                </c:pt>
                <c:pt idx="162">
                  <c:v>42695</c:v>
                </c:pt>
                <c:pt idx="163">
                  <c:v>42702</c:v>
                </c:pt>
                <c:pt idx="164">
                  <c:v>42709</c:v>
                </c:pt>
                <c:pt idx="165">
                  <c:v>42716</c:v>
                </c:pt>
                <c:pt idx="166">
                  <c:v>42723</c:v>
                </c:pt>
                <c:pt idx="167">
                  <c:v>42730</c:v>
                </c:pt>
              </c:numCache>
            </c:numRef>
          </c:xVal>
          <c:yVal>
            <c:numRef>
              <c:f>Taul1!$Q$3:$Q$170</c:f>
              <c:numCache>
                <c:formatCode>0.0</c:formatCode>
                <c:ptCount val="168"/>
                <c:pt idx="1">
                  <c:v>32.142857142857146</c:v>
                </c:pt>
                <c:pt idx="2">
                  <c:v>27.285714285714285</c:v>
                </c:pt>
                <c:pt idx="3">
                  <c:v>31</c:v>
                </c:pt>
                <c:pt idx="4">
                  <c:v>27.857142857142858</c:v>
                </c:pt>
                <c:pt idx="5">
                  <c:v>29.285714285714285</c:v>
                </c:pt>
                <c:pt idx="6">
                  <c:v>36</c:v>
                </c:pt>
                <c:pt idx="7">
                  <c:v>34.857142857142854</c:v>
                </c:pt>
                <c:pt idx="8">
                  <c:v>35</c:v>
                </c:pt>
                <c:pt idx="9">
                  <c:v>29.428571428571427</c:v>
                </c:pt>
                <c:pt idx="10">
                  <c:v>30.285714285714285</c:v>
                </c:pt>
                <c:pt idx="11">
                  <c:v>25.428571428571427</c:v>
                </c:pt>
                <c:pt idx="12">
                  <c:v>33.142857142857146</c:v>
                </c:pt>
                <c:pt idx="13">
                  <c:v>46.857142857142854</c:v>
                </c:pt>
                <c:pt idx="14">
                  <c:v>44.714285714285715</c:v>
                </c:pt>
                <c:pt idx="15">
                  <c:v>37.857142857142854</c:v>
                </c:pt>
                <c:pt idx="16">
                  <c:v>33.571428571428569</c:v>
                </c:pt>
                <c:pt idx="17">
                  <c:v>30.428571428571427</c:v>
                </c:pt>
                <c:pt idx="18">
                  <c:v>30.857142857142858</c:v>
                </c:pt>
                <c:pt idx="19">
                  <c:v>28.142857142857142</c:v>
                </c:pt>
                <c:pt idx="20">
                  <c:v>28.142857142857142</c:v>
                </c:pt>
                <c:pt idx="21">
                  <c:v>26.714285714285715</c:v>
                </c:pt>
                <c:pt idx="22">
                  <c:v>29</c:v>
                </c:pt>
                <c:pt idx="23">
                  <c:v>24.428571428571427</c:v>
                </c:pt>
                <c:pt idx="24">
                  <c:v>25.285714285714285</c:v>
                </c:pt>
                <c:pt idx="25">
                  <c:v>26.142857142857142</c:v>
                </c:pt>
                <c:pt idx="26">
                  <c:v>24.571428571428573</c:v>
                </c:pt>
                <c:pt idx="27">
                  <c:v>20.857142857142858</c:v>
                </c:pt>
                <c:pt idx="28">
                  <c:v>22.857142857142858</c:v>
                </c:pt>
                <c:pt idx="29">
                  <c:v>26</c:v>
                </c:pt>
                <c:pt idx="30">
                  <c:v>25.571428571428573</c:v>
                </c:pt>
                <c:pt idx="31">
                  <c:v>15.714285714285714</c:v>
                </c:pt>
                <c:pt idx="32">
                  <c:v>19.857142857142858</c:v>
                </c:pt>
                <c:pt idx="33">
                  <c:v>16.285714285714285</c:v>
                </c:pt>
                <c:pt idx="34">
                  <c:v>16.714285714285715</c:v>
                </c:pt>
                <c:pt idx="35">
                  <c:v>19.857142857142858</c:v>
                </c:pt>
                <c:pt idx="36">
                  <c:v>19.857142857142858</c:v>
                </c:pt>
                <c:pt idx="37">
                  <c:v>14.571428571428571</c:v>
                </c:pt>
                <c:pt idx="38">
                  <c:v>14.428571428571429</c:v>
                </c:pt>
                <c:pt idx="39">
                  <c:v>14.714285714285714</c:v>
                </c:pt>
                <c:pt idx="40">
                  <c:v>14.142857142857142</c:v>
                </c:pt>
                <c:pt idx="41">
                  <c:v>14.857142857142858</c:v>
                </c:pt>
                <c:pt idx="42">
                  <c:v>14.857142857142858</c:v>
                </c:pt>
                <c:pt idx="43">
                  <c:v>15.285714285714286</c:v>
                </c:pt>
                <c:pt idx="44">
                  <c:v>18.428571428571427</c:v>
                </c:pt>
                <c:pt idx="45">
                  <c:v>19.857142857142858</c:v>
                </c:pt>
                <c:pt idx="46">
                  <c:v>22.285714285714285</c:v>
                </c:pt>
                <c:pt idx="47">
                  <c:v>21.857142857142858</c:v>
                </c:pt>
                <c:pt idx="48">
                  <c:v>22</c:v>
                </c:pt>
                <c:pt idx="49">
                  <c:v>27.428571428571427</c:v>
                </c:pt>
                <c:pt idx="50">
                  <c:v>27.571428571428573</c:v>
                </c:pt>
                <c:pt idx="51">
                  <c:v>26.571428571428573</c:v>
                </c:pt>
                <c:pt idx="52">
                  <c:v>27.285714285714285</c:v>
                </c:pt>
                <c:pt idx="53">
                  <c:v>30.285714285714285</c:v>
                </c:pt>
                <c:pt idx="54">
                  <c:v>22.571428571428573</c:v>
                </c:pt>
                <c:pt idx="55">
                  <c:v>26.142857142857142</c:v>
                </c:pt>
                <c:pt idx="56">
                  <c:v>28.142857142857142</c:v>
                </c:pt>
                <c:pt idx="57">
                  <c:v>28.142857142857142</c:v>
                </c:pt>
                <c:pt idx="58">
                  <c:v>28.142857142857142</c:v>
                </c:pt>
                <c:pt idx="59">
                  <c:v>30.714285714285715</c:v>
                </c:pt>
                <c:pt idx="60">
                  <c:v>27.142857142857142</c:v>
                </c:pt>
                <c:pt idx="61">
                  <c:v>27.142857142857142</c:v>
                </c:pt>
                <c:pt idx="62">
                  <c:v>40.857142857142854</c:v>
                </c:pt>
                <c:pt idx="63">
                  <c:v>36.857142857142854</c:v>
                </c:pt>
                <c:pt idx="64">
                  <c:v>36.428571428571431</c:v>
                </c:pt>
                <c:pt idx="65">
                  <c:v>34</c:v>
                </c:pt>
                <c:pt idx="66">
                  <c:v>39.428571428571431</c:v>
                </c:pt>
                <c:pt idx="67">
                  <c:v>31.714285714285715</c:v>
                </c:pt>
                <c:pt idx="68">
                  <c:v>33.571428571428569</c:v>
                </c:pt>
                <c:pt idx="69">
                  <c:v>32.714285714285715</c:v>
                </c:pt>
                <c:pt idx="70">
                  <c:v>32.285714285714285</c:v>
                </c:pt>
                <c:pt idx="71">
                  <c:v>28.857142857142858</c:v>
                </c:pt>
                <c:pt idx="72">
                  <c:v>30.714285714285715</c:v>
                </c:pt>
                <c:pt idx="73">
                  <c:v>28.714285714285715</c:v>
                </c:pt>
                <c:pt idx="74">
                  <c:v>30.714285714285715</c:v>
                </c:pt>
                <c:pt idx="75">
                  <c:v>25.857142857142858</c:v>
                </c:pt>
                <c:pt idx="76">
                  <c:v>31.428571428571427</c:v>
                </c:pt>
                <c:pt idx="77">
                  <c:v>27.571428571428573</c:v>
                </c:pt>
                <c:pt idx="78">
                  <c:v>30</c:v>
                </c:pt>
                <c:pt idx="79">
                  <c:v>24.857142857142858</c:v>
                </c:pt>
                <c:pt idx="80">
                  <c:v>26.285714285714285</c:v>
                </c:pt>
                <c:pt idx="81">
                  <c:v>24.142857142857142</c:v>
                </c:pt>
                <c:pt idx="82">
                  <c:v>24.142857142857142</c:v>
                </c:pt>
                <c:pt idx="83">
                  <c:v>21.571428571428573</c:v>
                </c:pt>
                <c:pt idx="84">
                  <c:v>22.428571428571427</c:v>
                </c:pt>
                <c:pt idx="85">
                  <c:v>18.857142857142858</c:v>
                </c:pt>
                <c:pt idx="86">
                  <c:v>18.714285714285715</c:v>
                </c:pt>
                <c:pt idx="87">
                  <c:v>18.714285714285715</c:v>
                </c:pt>
                <c:pt idx="88">
                  <c:v>20.857142857142858</c:v>
                </c:pt>
                <c:pt idx="89">
                  <c:v>21.857142857142858</c:v>
                </c:pt>
                <c:pt idx="90">
                  <c:v>21.714285714285715</c:v>
                </c:pt>
                <c:pt idx="91">
                  <c:v>15.714285714285714</c:v>
                </c:pt>
                <c:pt idx="92">
                  <c:v>18.857142857142858</c:v>
                </c:pt>
                <c:pt idx="93">
                  <c:v>18</c:v>
                </c:pt>
                <c:pt idx="94">
                  <c:v>19.714285714285715</c:v>
                </c:pt>
                <c:pt idx="95">
                  <c:v>19.142857142857142</c:v>
                </c:pt>
                <c:pt idx="96">
                  <c:v>19.285714285714285</c:v>
                </c:pt>
                <c:pt idx="97">
                  <c:v>17.857142857142858</c:v>
                </c:pt>
                <c:pt idx="98">
                  <c:v>18.714285714285715</c:v>
                </c:pt>
                <c:pt idx="99">
                  <c:v>20.142857142857142</c:v>
                </c:pt>
                <c:pt idx="100">
                  <c:v>22.857142857142858</c:v>
                </c:pt>
                <c:pt idx="101">
                  <c:v>25</c:v>
                </c:pt>
                <c:pt idx="102">
                  <c:v>24.714285714285715</c:v>
                </c:pt>
                <c:pt idx="103">
                  <c:v>35.285714285714285</c:v>
                </c:pt>
                <c:pt idx="104">
                  <c:v>28.285714285714285</c:v>
                </c:pt>
                <c:pt idx="105">
                  <c:v>26.142857142857142</c:v>
                </c:pt>
                <c:pt idx="106">
                  <c:v>25.285714285714285</c:v>
                </c:pt>
                <c:pt idx="107">
                  <c:v>24.571428571428573</c:v>
                </c:pt>
                <c:pt idx="108">
                  <c:v>26.571428571428573</c:v>
                </c:pt>
                <c:pt idx="109">
                  <c:v>27</c:v>
                </c:pt>
                <c:pt idx="110">
                  <c:v>30.142857142857142</c:v>
                </c:pt>
                <c:pt idx="111">
                  <c:v>26.428571428571427</c:v>
                </c:pt>
                <c:pt idx="112">
                  <c:v>30</c:v>
                </c:pt>
                <c:pt idx="113">
                  <c:v>30.571428571428573</c:v>
                </c:pt>
                <c:pt idx="114">
                  <c:v>24.571428571428573</c:v>
                </c:pt>
                <c:pt idx="115">
                  <c:v>43.142857142857146</c:v>
                </c:pt>
                <c:pt idx="116">
                  <c:v>61.428571428571431</c:v>
                </c:pt>
                <c:pt idx="117">
                  <c:v>49.714285714285715</c:v>
                </c:pt>
                <c:pt idx="118">
                  <c:v>53</c:v>
                </c:pt>
                <c:pt idx="119">
                  <c:v>30.142857142857142</c:v>
                </c:pt>
                <c:pt idx="120">
                  <c:v>33.428571428571431</c:v>
                </c:pt>
                <c:pt idx="121">
                  <c:v>32.857142857142854</c:v>
                </c:pt>
                <c:pt idx="122">
                  <c:v>33.857142857142854</c:v>
                </c:pt>
                <c:pt idx="123">
                  <c:v>32.857142857142854</c:v>
                </c:pt>
                <c:pt idx="124">
                  <c:v>32.857142857142854</c:v>
                </c:pt>
                <c:pt idx="125">
                  <c:v>31.571428571428573</c:v>
                </c:pt>
                <c:pt idx="126">
                  <c:v>30.285714285714285</c:v>
                </c:pt>
                <c:pt idx="127">
                  <c:v>30.285714285714285</c:v>
                </c:pt>
                <c:pt idx="128">
                  <c:v>27.714285714285715</c:v>
                </c:pt>
                <c:pt idx="129">
                  <c:v>28.714285714285715</c:v>
                </c:pt>
                <c:pt idx="130">
                  <c:v>27.714285714285715</c:v>
                </c:pt>
                <c:pt idx="131">
                  <c:v>28.285714285714285</c:v>
                </c:pt>
                <c:pt idx="132">
                  <c:v>28</c:v>
                </c:pt>
                <c:pt idx="133">
                  <c:v>19.142857142857142</c:v>
                </c:pt>
                <c:pt idx="134">
                  <c:v>19</c:v>
                </c:pt>
                <c:pt idx="135">
                  <c:v>18.142857142857142</c:v>
                </c:pt>
                <c:pt idx="136">
                  <c:v>18.285714285714285</c:v>
                </c:pt>
                <c:pt idx="137">
                  <c:v>18.142857142857142</c:v>
                </c:pt>
                <c:pt idx="138">
                  <c:v>16.857142857142858</c:v>
                </c:pt>
                <c:pt idx="139">
                  <c:v>15.428571428571429</c:v>
                </c:pt>
                <c:pt idx="140">
                  <c:v>13</c:v>
                </c:pt>
                <c:pt idx="141">
                  <c:v>18.142857142857142</c:v>
                </c:pt>
                <c:pt idx="142">
                  <c:v>16.285714285714285</c:v>
                </c:pt>
                <c:pt idx="143">
                  <c:v>17.285714285714285</c:v>
                </c:pt>
                <c:pt idx="144">
                  <c:v>16.714285714285715</c:v>
                </c:pt>
                <c:pt idx="145">
                  <c:v>14.285714285714286</c:v>
                </c:pt>
                <c:pt idx="146">
                  <c:v>17.571428571428573</c:v>
                </c:pt>
                <c:pt idx="147">
                  <c:v>17.285714285714285</c:v>
                </c:pt>
                <c:pt idx="148">
                  <c:v>20.571428571428573</c:v>
                </c:pt>
                <c:pt idx="149">
                  <c:v>21</c:v>
                </c:pt>
                <c:pt idx="150">
                  <c:v>22.428571428571427</c:v>
                </c:pt>
                <c:pt idx="151">
                  <c:v>22.857142857142858</c:v>
                </c:pt>
                <c:pt idx="152">
                  <c:v>24.571428571428573</c:v>
                </c:pt>
                <c:pt idx="153">
                  <c:v>25.571428571428573</c:v>
                </c:pt>
                <c:pt idx="154">
                  <c:v>26.714285714285715</c:v>
                </c:pt>
                <c:pt idx="155">
                  <c:v>27.571428571428573</c:v>
                </c:pt>
                <c:pt idx="156">
                  <c:v>30.142857142857142</c:v>
                </c:pt>
                <c:pt idx="157">
                  <c:v>32.714285714285715</c:v>
                </c:pt>
                <c:pt idx="158">
                  <c:v>29.857142857142858</c:v>
                </c:pt>
                <c:pt idx="159">
                  <c:v>41</c:v>
                </c:pt>
                <c:pt idx="160">
                  <c:v>38.857142857142854</c:v>
                </c:pt>
                <c:pt idx="161">
                  <c:v>32.285714285714285</c:v>
                </c:pt>
                <c:pt idx="162">
                  <c:v>29.142857142857142</c:v>
                </c:pt>
                <c:pt idx="163">
                  <c:v>43.142857142857146</c:v>
                </c:pt>
                <c:pt idx="164">
                  <c:v>39.714285714285715</c:v>
                </c:pt>
                <c:pt idx="165">
                  <c:v>35.571428571428569</c:v>
                </c:pt>
                <c:pt idx="166">
                  <c:v>36.428571428571431</c:v>
                </c:pt>
                <c:pt idx="167">
                  <c:v>35.571428571428569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7508736"/>
        <c:axId val="97507200"/>
      </c:scatterChart>
      <c:valAx>
        <c:axId val="97495296"/>
        <c:scaling>
          <c:orientation val="minMax"/>
          <c:max val="42750"/>
          <c:min val="41640"/>
        </c:scaling>
        <c:delete val="0"/>
        <c:axPos val="b"/>
        <c:majorGridlines/>
        <c:minorGridlines>
          <c:spPr>
            <a:ln>
              <a:prstDash val="dash"/>
            </a:ln>
          </c:spPr>
        </c:minorGridlines>
        <c:numFmt formatCode="m/d/yyyy" sourceLinked="1"/>
        <c:majorTickMark val="out"/>
        <c:minorTickMark val="none"/>
        <c:tickLblPos val="nextTo"/>
        <c:crossAx val="97505664"/>
        <c:crosses val="autoZero"/>
        <c:crossBetween val="midCat"/>
        <c:majorUnit val="182.625"/>
        <c:minorUnit val="91.3125"/>
      </c:valAx>
      <c:valAx>
        <c:axId val="97505664"/>
        <c:scaling>
          <c:orientation val="minMax"/>
          <c:max val="0.5"/>
          <c:min val="0"/>
        </c:scaling>
        <c:delete val="0"/>
        <c:axPos val="l"/>
        <c:majorGridlines/>
        <c:minorGridlines>
          <c:spPr>
            <a:ln>
              <a:prstDash val="dash"/>
            </a:ln>
          </c:spPr>
        </c:minorGridlines>
        <c:numFmt formatCode="0.00" sourceLinked="1"/>
        <c:majorTickMark val="out"/>
        <c:minorTickMark val="none"/>
        <c:tickLblPos val="nextTo"/>
        <c:crossAx val="97495296"/>
        <c:crosses val="autoZero"/>
        <c:crossBetween val="midCat"/>
      </c:valAx>
      <c:valAx>
        <c:axId val="97507200"/>
        <c:scaling>
          <c:orientation val="minMax"/>
          <c:max val="100"/>
          <c:min val="0"/>
        </c:scaling>
        <c:delete val="0"/>
        <c:axPos val="r"/>
        <c:numFmt formatCode="0" sourceLinked="0"/>
        <c:majorTickMark val="out"/>
        <c:minorTickMark val="none"/>
        <c:tickLblPos val="nextTo"/>
        <c:crossAx val="97508736"/>
        <c:crosses val="max"/>
        <c:crossBetween val="midCat"/>
      </c:valAx>
      <c:valAx>
        <c:axId val="97508736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extTo"/>
        <c:crossAx val="97507200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4.3701951870619329E-2"/>
          <c:y val="8.7997446948515606E-2"/>
          <c:w val="0.81001581777850307"/>
          <c:h val="0.85961164437823956"/>
        </c:manualLayout>
      </c:layout>
      <c:scatterChart>
        <c:scatterStyle val="lineMarker"/>
        <c:varyColors val="0"/>
        <c:ser>
          <c:idx val="0"/>
          <c:order val="0"/>
          <c:tx>
            <c:strRef>
              <c:f>Taul1!$S$1:$S$2</c:f>
              <c:strCache>
                <c:ptCount val="1"/>
                <c:pt idx="0">
                  <c:v>Vettä/vrk .</c:v>
                </c:pt>
              </c:strCache>
            </c:strRef>
          </c:tx>
          <c:spPr>
            <a:ln w="12700"/>
          </c:spPr>
          <c:marker>
            <c:symbol val="diamond"/>
            <c:size val="3"/>
          </c:marker>
          <c:trendline>
            <c:spPr>
              <a:ln w="19050"/>
            </c:spPr>
            <c:trendlineType val="movingAvg"/>
            <c:period val="4"/>
            <c:dispRSqr val="0"/>
            <c:dispEq val="0"/>
          </c:trendline>
          <c:xVal>
            <c:numRef>
              <c:f>Taul1!$C$3:$C$170</c:f>
              <c:numCache>
                <c:formatCode>m/d/yyyy</c:formatCode>
                <c:ptCount val="168"/>
                <c:pt idx="0">
                  <c:v>41561</c:v>
                </c:pt>
                <c:pt idx="1">
                  <c:v>41568</c:v>
                </c:pt>
                <c:pt idx="2">
                  <c:v>41575</c:v>
                </c:pt>
                <c:pt idx="3">
                  <c:v>41582</c:v>
                </c:pt>
                <c:pt idx="4">
                  <c:v>41589</c:v>
                </c:pt>
                <c:pt idx="5">
                  <c:v>41596</c:v>
                </c:pt>
                <c:pt idx="6">
                  <c:v>41603</c:v>
                </c:pt>
                <c:pt idx="7">
                  <c:v>41610</c:v>
                </c:pt>
                <c:pt idx="8">
                  <c:v>41617</c:v>
                </c:pt>
                <c:pt idx="9">
                  <c:v>41624</c:v>
                </c:pt>
                <c:pt idx="10">
                  <c:v>41631</c:v>
                </c:pt>
                <c:pt idx="11" formatCode="0.00">
                  <c:v>41638</c:v>
                </c:pt>
                <c:pt idx="12">
                  <c:v>41645</c:v>
                </c:pt>
                <c:pt idx="13">
                  <c:v>41652</c:v>
                </c:pt>
                <c:pt idx="14">
                  <c:v>41659</c:v>
                </c:pt>
                <c:pt idx="15">
                  <c:v>41666</c:v>
                </c:pt>
                <c:pt idx="16">
                  <c:v>41673</c:v>
                </c:pt>
                <c:pt idx="17">
                  <c:v>41680</c:v>
                </c:pt>
                <c:pt idx="18">
                  <c:v>41687</c:v>
                </c:pt>
                <c:pt idx="19">
                  <c:v>41694</c:v>
                </c:pt>
                <c:pt idx="20">
                  <c:v>41701</c:v>
                </c:pt>
                <c:pt idx="21">
                  <c:v>41708</c:v>
                </c:pt>
                <c:pt idx="22">
                  <c:v>41715</c:v>
                </c:pt>
                <c:pt idx="23">
                  <c:v>41722</c:v>
                </c:pt>
                <c:pt idx="24">
                  <c:v>41729</c:v>
                </c:pt>
                <c:pt idx="25">
                  <c:v>41736</c:v>
                </c:pt>
                <c:pt idx="26">
                  <c:v>41743</c:v>
                </c:pt>
                <c:pt idx="27">
                  <c:v>41750</c:v>
                </c:pt>
                <c:pt idx="28">
                  <c:v>41757</c:v>
                </c:pt>
                <c:pt idx="29">
                  <c:v>41764</c:v>
                </c:pt>
                <c:pt idx="30">
                  <c:v>41771</c:v>
                </c:pt>
                <c:pt idx="31">
                  <c:v>41778</c:v>
                </c:pt>
                <c:pt idx="32">
                  <c:v>41785</c:v>
                </c:pt>
                <c:pt idx="33">
                  <c:v>41792</c:v>
                </c:pt>
                <c:pt idx="34">
                  <c:v>41799</c:v>
                </c:pt>
                <c:pt idx="35">
                  <c:v>41806</c:v>
                </c:pt>
                <c:pt idx="36">
                  <c:v>41813</c:v>
                </c:pt>
                <c:pt idx="37">
                  <c:v>41820</c:v>
                </c:pt>
                <c:pt idx="38">
                  <c:v>41827</c:v>
                </c:pt>
                <c:pt idx="39">
                  <c:v>41834</c:v>
                </c:pt>
                <c:pt idx="40">
                  <c:v>41841</c:v>
                </c:pt>
                <c:pt idx="41">
                  <c:v>41848</c:v>
                </c:pt>
                <c:pt idx="42">
                  <c:v>41855</c:v>
                </c:pt>
                <c:pt idx="43">
                  <c:v>41862</c:v>
                </c:pt>
                <c:pt idx="44">
                  <c:v>41869</c:v>
                </c:pt>
                <c:pt idx="45">
                  <c:v>41876</c:v>
                </c:pt>
                <c:pt idx="46">
                  <c:v>41883</c:v>
                </c:pt>
                <c:pt idx="47">
                  <c:v>41890</c:v>
                </c:pt>
                <c:pt idx="48">
                  <c:v>41897</c:v>
                </c:pt>
                <c:pt idx="49">
                  <c:v>41904</c:v>
                </c:pt>
                <c:pt idx="50">
                  <c:v>41911</c:v>
                </c:pt>
                <c:pt idx="51">
                  <c:v>41918</c:v>
                </c:pt>
                <c:pt idx="52">
                  <c:v>41925</c:v>
                </c:pt>
                <c:pt idx="53">
                  <c:v>41932</c:v>
                </c:pt>
                <c:pt idx="54">
                  <c:v>41939</c:v>
                </c:pt>
                <c:pt idx="55">
                  <c:v>41946</c:v>
                </c:pt>
                <c:pt idx="56">
                  <c:v>41953</c:v>
                </c:pt>
                <c:pt idx="57">
                  <c:v>41960</c:v>
                </c:pt>
                <c:pt idx="58">
                  <c:v>41967</c:v>
                </c:pt>
                <c:pt idx="59">
                  <c:v>41974</c:v>
                </c:pt>
                <c:pt idx="60">
                  <c:v>41981</c:v>
                </c:pt>
                <c:pt idx="61">
                  <c:v>41988</c:v>
                </c:pt>
                <c:pt idx="62">
                  <c:v>41995</c:v>
                </c:pt>
                <c:pt idx="63">
                  <c:v>42002</c:v>
                </c:pt>
                <c:pt idx="64">
                  <c:v>42009</c:v>
                </c:pt>
                <c:pt idx="65">
                  <c:v>42016</c:v>
                </c:pt>
                <c:pt idx="66">
                  <c:v>42023</c:v>
                </c:pt>
                <c:pt idx="67">
                  <c:v>42030</c:v>
                </c:pt>
                <c:pt idx="68">
                  <c:v>42037</c:v>
                </c:pt>
                <c:pt idx="69">
                  <c:v>42044</c:v>
                </c:pt>
                <c:pt idx="70">
                  <c:v>42051</c:v>
                </c:pt>
                <c:pt idx="71">
                  <c:v>42058</c:v>
                </c:pt>
                <c:pt idx="72">
                  <c:v>42065</c:v>
                </c:pt>
                <c:pt idx="73">
                  <c:v>42072</c:v>
                </c:pt>
                <c:pt idx="74">
                  <c:v>42079</c:v>
                </c:pt>
                <c:pt idx="75">
                  <c:v>42086</c:v>
                </c:pt>
                <c:pt idx="76">
                  <c:v>42093</c:v>
                </c:pt>
                <c:pt idx="77">
                  <c:v>42100</c:v>
                </c:pt>
                <c:pt idx="78">
                  <c:v>42107</c:v>
                </c:pt>
                <c:pt idx="79">
                  <c:v>42114</c:v>
                </c:pt>
                <c:pt idx="80">
                  <c:v>42121</c:v>
                </c:pt>
                <c:pt idx="81">
                  <c:v>42128</c:v>
                </c:pt>
                <c:pt idx="82">
                  <c:v>42135</c:v>
                </c:pt>
                <c:pt idx="83">
                  <c:v>42142</c:v>
                </c:pt>
                <c:pt idx="84">
                  <c:v>42149</c:v>
                </c:pt>
                <c:pt idx="85">
                  <c:v>42156</c:v>
                </c:pt>
                <c:pt idx="86">
                  <c:v>42163</c:v>
                </c:pt>
                <c:pt idx="87">
                  <c:v>42170</c:v>
                </c:pt>
                <c:pt idx="88">
                  <c:v>42177</c:v>
                </c:pt>
                <c:pt idx="89">
                  <c:v>42184</c:v>
                </c:pt>
                <c:pt idx="90">
                  <c:v>42191</c:v>
                </c:pt>
                <c:pt idx="91">
                  <c:v>42198</c:v>
                </c:pt>
                <c:pt idx="92">
                  <c:v>42205</c:v>
                </c:pt>
                <c:pt idx="93">
                  <c:v>42212</c:v>
                </c:pt>
                <c:pt idx="94">
                  <c:v>42219</c:v>
                </c:pt>
                <c:pt idx="95">
                  <c:v>42226</c:v>
                </c:pt>
                <c:pt idx="96">
                  <c:v>42233</c:v>
                </c:pt>
                <c:pt idx="97">
                  <c:v>42240</c:v>
                </c:pt>
                <c:pt idx="98">
                  <c:v>42247</c:v>
                </c:pt>
                <c:pt idx="99">
                  <c:v>42254</c:v>
                </c:pt>
                <c:pt idx="100">
                  <c:v>42261</c:v>
                </c:pt>
                <c:pt idx="101">
                  <c:v>42268</c:v>
                </c:pt>
                <c:pt idx="102">
                  <c:v>42275</c:v>
                </c:pt>
                <c:pt idx="103">
                  <c:v>42282</c:v>
                </c:pt>
                <c:pt idx="104">
                  <c:v>42289</c:v>
                </c:pt>
                <c:pt idx="105">
                  <c:v>42296</c:v>
                </c:pt>
                <c:pt idx="106">
                  <c:v>42303</c:v>
                </c:pt>
                <c:pt idx="107">
                  <c:v>42310</c:v>
                </c:pt>
                <c:pt idx="108">
                  <c:v>42317</c:v>
                </c:pt>
                <c:pt idx="109">
                  <c:v>42324</c:v>
                </c:pt>
                <c:pt idx="110">
                  <c:v>42331</c:v>
                </c:pt>
                <c:pt idx="111">
                  <c:v>42338</c:v>
                </c:pt>
                <c:pt idx="112">
                  <c:v>42345</c:v>
                </c:pt>
                <c:pt idx="113">
                  <c:v>42352</c:v>
                </c:pt>
                <c:pt idx="114">
                  <c:v>42359</c:v>
                </c:pt>
                <c:pt idx="115">
                  <c:v>42366</c:v>
                </c:pt>
                <c:pt idx="116">
                  <c:v>42373</c:v>
                </c:pt>
                <c:pt idx="117">
                  <c:v>42380</c:v>
                </c:pt>
                <c:pt idx="118">
                  <c:v>42387</c:v>
                </c:pt>
                <c:pt idx="119">
                  <c:v>42394</c:v>
                </c:pt>
                <c:pt idx="120">
                  <c:v>42401</c:v>
                </c:pt>
                <c:pt idx="121">
                  <c:v>42408</c:v>
                </c:pt>
                <c:pt idx="122">
                  <c:v>42415</c:v>
                </c:pt>
                <c:pt idx="123">
                  <c:v>42422</c:v>
                </c:pt>
                <c:pt idx="124">
                  <c:v>42429</c:v>
                </c:pt>
                <c:pt idx="125">
                  <c:v>42436</c:v>
                </c:pt>
                <c:pt idx="126">
                  <c:v>42443</c:v>
                </c:pt>
                <c:pt idx="127">
                  <c:v>42450</c:v>
                </c:pt>
                <c:pt idx="128">
                  <c:v>42457</c:v>
                </c:pt>
                <c:pt idx="129">
                  <c:v>42464</c:v>
                </c:pt>
                <c:pt idx="130">
                  <c:v>42471</c:v>
                </c:pt>
                <c:pt idx="131">
                  <c:v>42478</c:v>
                </c:pt>
                <c:pt idx="132">
                  <c:v>42485</c:v>
                </c:pt>
                <c:pt idx="133">
                  <c:v>42492</c:v>
                </c:pt>
                <c:pt idx="134">
                  <c:v>42499</c:v>
                </c:pt>
                <c:pt idx="135">
                  <c:v>42506</c:v>
                </c:pt>
                <c:pt idx="136">
                  <c:v>42513</c:v>
                </c:pt>
                <c:pt idx="137">
                  <c:v>42520</c:v>
                </c:pt>
                <c:pt idx="138">
                  <c:v>42527</c:v>
                </c:pt>
                <c:pt idx="139">
                  <c:v>42534</c:v>
                </c:pt>
                <c:pt idx="140">
                  <c:v>42541</c:v>
                </c:pt>
                <c:pt idx="141">
                  <c:v>42548</c:v>
                </c:pt>
                <c:pt idx="142">
                  <c:v>42555</c:v>
                </c:pt>
                <c:pt idx="143">
                  <c:v>42562</c:v>
                </c:pt>
                <c:pt idx="144">
                  <c:v>42569</c:v>
                </c:pt>
                <c:pt idx="145">
                  <c:v>42576</c:v>
                </c:pt>
                <c:pt idx="146">
                  <c:v>42583</c:v>
                </c:pt>
                <c:pt idx="147">
                  <c:v>42590</c:v>
                </c:pt>
                <c:pt idx="148">
                  <c:v>42597</c:v>
                </c:pt>
                <c:pt idx="149">
                  <c:v>42604</c:v>
                </c:pt>
                <c:pt idx="150">
                  <c:v>42611</c:v>
                </c:pt>
                <c:pt idx="151">
                  <c:v>42618</c:v>
                </c:pt>
                <c:pt idx="152">
                  <c:v>42625</c:v>
                </c:pt>
                <c:pt idx="153">
                  <c:v>42632</c:v>
                </c:pt>
                <c:pt idx="154">
                  <c:v>42639</c:v>
                </c:pt>
                <c:pt idx="155">
                  <c:v>42646</c:v>
                </c:pt>
                <c:pt idx="156">
                  <c:v>42653</c:v>
                </c:pt>
                <c:pt idx="157">
                  <c:v>42660</c:v>
                </c:pt>
                <c:pt idx="158">
                  <c:v>42667</c:v>
                </c:pt>
                <c:pt idx="159">
                  <c:v>42674</c:v>
                </c:pt>
                <c:pt idx="160">
                  <c:v>42681</c:v>
                </c:pt>
                <c:pt idx="161">
                  <c:v>42688</c:v>
                </c:pt>
                <c:pt idx="162">
                  <c:v>42695</c:v>
                </c:pt>
                <c:pt idx="163">
                  <c:v>42702</c:v>
                </c:pt>
                <c:pt idx="164">
                  <c:v>42709</c:v>
                </c:pt>
                <c:pt idx="165">
                  <c:v>42716</c:v>
                </c:pt>
                <c:pt idx="166">
                  <c:v>42723</c:v>
                </c:pt>
                <c:pt idx="167">
                  <c:v>42730</c:v>
                </c:pt>
              </c:numCache>
            </c:numRef>
          </c:xVal>
          <c:yVal>
            <c:numRef>
              <c:f>Taul1!$S$3:$S$170</c:f>
              <c:numCache>
                <c:formatCode>0</c:formatCode>
                <c:ptCount val="168"/>
                <c:pt idx="2">
                  <c:v>171.42857142857184</c:v>
                </c:pt>
                <c:pt idx="3">
                  <c:v>242.85714285714224</c:v>
                </c:pt>
                <c:pt idx="4">
                  <c:v>157.14285714285734</c:v>
                </c:pt>
                <c:pt idx="5">
                  <c:v>157.14285714285734</c:v>
                </c:pt>
                <c:pt idx="6">
                  <c:v>185.7142857142853</c:v>
                </c:pt>
                <c:pt idx="7">
                  <c:v>171.42857142857184</c:v>
                </c:pt>
                <c:pt idx="8">
                  <c:v>157.14285714285734</c:v>
                </c:pt>
                <c:pt idx="9">
                  <c:v>157.14285714285634</c:v>
                </c:pt>
                <c:pt idx="10">
                  <c:v>128.57142857142938</c:v>
                </c:pt>
                <c:pt idx="11">
                  <c:v>128.57142857142836</c:v>
                </c:pt>
                <c:pt idx="12">
                  <c:v>242.85714285714224</c:v>
                </c:pt>
                <c:pt idx="13">
                  <c:v>157.14285714285734</c:v>
                </c:pt>
                <c:pt idx="14">
                  <c:v>142.85714285714286</c:v>
                </c:pt>
                <c:pt idx="15">
                  <c:v>157.14285714285734</c:v>
                </c:pt>
                <c:pt idx="16">
                  <c:v>171.42857142857184</c:v>
                </c:pt>
                <c:pt idx="17">
                  <c:v>171.42857142857082</c:v>
                </c:pt>
                <c:pt idx="18">
                  <c:v>228.57142857142878</c:v>
                </c:pt>
                <c:pt idx="19">
                  <c:v>157.14285714285734</c:v>
                </c:pt>
                <c:pt idx="20">
                  <c:v>157.14285714285734</c:v>
                </c:pt>
                <c:pt idx="21">
                  <c:v>228.57142857142776</c:v>
                </c:pt>
                <c:pt idx="22">
                  <c:v>214.28571428571428</c:v>
                </c:pt>
                <c:pt idx="23">
                  <c:v>128.57142857142938</c:v>
                </c:pt>
                <c:pt idx="24">
                  <c:v>171.42857142857082</c:v>
                </c:pt>
                <c:pt idx="25">
                  <c:v>157.14285714285734</c:v>
                </c:pt>
                <c:pt idx="26">
                  <c:v>128.57142857142836</c:v>
                </c:pt>
                <c:pt idx="27">
                  <c:v>157.14285714285734</c:v>
                </c:pt>
                <c:pt idx="28">
                  <c:v>200.00000000000082</c:v>
                </c:pt>
                <c:pt idx="29">
                  <c:v>142.85714285714286</c:v>
                </c:pt>
                <c:pt idx="30">
                  <c:v>142.85714285714286</c:v>
                </c:pt>
                <c:pt idx="31">
                  <c:v>157.14285714285634</c:v>
                </c:pt>
                <c:pt idx="32">
                  <c:v>200.00000000000082</c:v>
                </c:pt>
                <c:pt idx="33">
                  <c:v>171.4285714285698</c:v>
                </c:pt>
                <c:pt idx="34">
                  <c:v>200.00000000000082</c:v>
                </c:pt>
                <c:pt idx="35">
                  <c:v>142.85714285714286</c:v>
                </c:pt>
                <c:pt idx="36">
                  <c:v>214.28571428571428</c:v>
                </c:pt>
                <c:pt idx="37">
                  <c:v>214.28571428571428</c:v>
                </c:pt>
                <c:pt idx="38">
                  <c:v>257.14285714285671</c:v>
                </c:pt>
                <c:pt idx="39">
                  <c:v>0</c:v>
                </c:pt>
                <c:pt idx="40">
                  <c:v>257.14285714285671</c:v>
                </c:pt>
                <c:pt idx="41">
                  <c:v>242.85714285714326</c:v>
                </c:pt>
                <c:pt idx="42">
                  <c:v>185.7142857142853</c:v>
                </c:pt>
                <c:pt idx="43">
                  <c:v>185.71428571428734</c:v>
                </c:pt>
                <c:pt idx="44">
                  <c:v>171.4285714285698</c:v>
                </c:pt>
                <c:pt idx="45">
                  <c:v>185.71428571428734</c:v>
                </c:pt>
                <c:pt idx="46">
                  <c:v>242.85714285714124</c:v>
                </c:pt>
                <c:pt idx="47">
                  <c:v>185.71428571428734</c:v>
                </c:pt>
                <c:pt idx="48">
                  <c:v>185.7142857142853</c:v>
                </c:pt>
                <c:pt idx="49">
                  <c:v>185.7142857142853</c:v>
                </c:pt>
                <c:pt idx="50">
                  <c:v>200.00000000000082</c:v>
                </c:pt>
                <c:pt idx="51">
                  <c:v>171.4285714285698</c:v>
                </c:pt>
                <c:pt idx="52">
                  <c:v>185.71428571428734</c:v>
                </c:pt>
                <c:pt idx="53">
                  <c:v>199.99999999999878</c:v>
                </c:pt>
                <c:pt idx="54">
                  <c:v>157.14285714285836</c:v>
                </c:pt>
                <c:pt idx="55">
                  <c:v>142.85714285714286</c:v>
                </c:pt>
                <c:pt idx="56">
                  <c:v>214.28571428571428</c:v>
                </c:pt>
                <c:pt idx="57">
                  <c:v>214.28571428571428</c:v>
                </c:pt>
                <c:pt idx="58">
                  <c:v>228.57142857142776</c:v>
                </c:pt>
                <c:pt idx="59">
                  <c:v>242.85714285714326</c:v>
                </c:pt>
                <c:pt idx="60">
                  <c:v>214.28571428571428</c:v>
                </c:pt>
                <c:pt idx="61">
                  <c:v>214.28571428571428</c:v>
                </c:pt>
                <c:pt idx="62">
                  <c:v>214.28571428571428</c:v>
                </c:pt>
                <c:pt idx="63">
                  <c:v>342.85714285714164</c:v>
                </c:pt>
                <c:pt idx="64">
                  <c:v>257.14285714285876</c:v>
                </c:pt>
                <c:pt idx="65">
                  <c:v>285.71428571428572</c:v>
                </c:pt>
                <c:pt idx="66">
                  <c:v>299.9999999999992</c:v>
                </c:pt>
                <c:pt idx="67">
                  <c:v>257.14285714285671</c:v>
                </c:pt>
                <c:pt idx="68">
                  <c:v>257.14285714285671</c:v>
                </c:pt>
                <c:pt idx="69">
                  <c:v>257.14285714285876</c:v>
                </c:pt>
                <c:pt idx="70">
                  <c:v>257.14285714285671</c:v>
                </c:pt>
                <c:pt idx="71">
                  <c:v>242.85714285714326</c:v>
                </c:pt>
                <c:pt idx="72">
                  <c:v>271.42857142857224</c:v>
                </c:pt>
                <c:pt idx="73">
                  <c:v>257.14285714285472</c:v>
                </c:pt>
                <c:pt idx="74">
                  <c:v>242.85714285714531</c:v>
                </c:pt>
                <c:pt idx="75">
                  <c:v>199.99999999999676</c:v>
                </c:pt>
                <c:pt idx="76">
                  <c:v>185.71428571428734</c:v>
                </c:pt>
                <c:pt idx="77">
                  <c:v>299.9999999999992</c:v>
                </c:pt>
                <c:pt idx="78">
                  <c:v>242.85714285714531</c:v>
                </c:pt>
                <c:pt idx="79">
                  <c:v>285.71428571428572</c:v>
                </c:pt>
                <c:pt idx="80">
                  <c:v>228.57142857142776</c:v>
                </c:pt>
                <c:pt idx="81">
                  <c:v>299.9999999999992</c:v>
                </c:pt>
                <c:pt idx="82">
                  <c:v>257.14285714285876</c:v>
                </c:pt>
                <c:pt idx="83">
                  <c:v>228.57142857142776</c:v>
                </c:pt>
                <c:pt idx="84">
                  <c:v>299.9999999999992</c:v>
                </c:pt>
                <c:pt idx="85">
                  <c:v>242.85714285714124</c:v>
                </c:pt>
                <c:pt idx="86">
                  <c:v>228.57142857143182</c:v>
                </c:pt>
                <c:pt idx="87">
                  <c:v>242.85714285714124</c:v>
                </c:pt>
                <c:pt idx="88">
                  <c:v>342.85714285714369</c:v>
                </c:pt>
                <c:pt idx="89">
                  <c:v>285.71428571428572</c:v>
                </c:pt>
                <c:pt idx="90">
                  <c:v>285.71428571428572</c:v>
                </c:pt>
                <c:pt idx="91">
                  <c:v>157.14285714285634</c:v>
                </c:pt>
                <c:pt idx="92">
                  <c:v>271.42857142857224</c:v>
                </c:pt>
                <c:pt idx="93">
                  <c:v>271.42857142857224</c:v>
                </c:pt>
                <c:pt idx="94">
                  <c:v>299.9999999999992</c:v>
                </c:pt>
                <c:pt idx="95">
                  <c:v>271.42857142857224</c:v>
                </c:pt>
                <c:pt idx="96">
                  <c:v>257.14285714285472</c:v>
                </c:pt>
                <c:pt idx="97">
                  <c:v>299.9999999999992</c:v>
                </c:pt>
                <c:pt idx="98">
                  <c:v>314.28571428571672</c:v>
                </c:pt>
                <c:pt idx="99">
                  <c:v>257.14285714285472</c:v>
                </c:pt>
                <c:pt idx="100">
                  <c:v>300.00000000000324</c:v>
                </c:pt>
                <c:pt idx="101">
                  <c:v>299.9999999999992</c:v>
                </c:pt>
                <c:pt idx="102">
                  <c:v>257.14285714285472</c:v>
                </c:pt>
                <c:pt idx="103">
                  <c:v>257.14285714285876</c:v>
                </c:pt>
                <c:pt idx="104">
                  <c:v>285.71428571428572</c:v>
                </c:pt>
                <c:pt idx="105">
                  <c:v>271.42857142857224</c:v>
                </c:pt>
                <c:pt idx="106">
                  <c:v>228.57142857142776</c:v>
                </c:pt>
                <c:pt idx="107">
                  <c:v>214.28571428571428</c:v>
                </c:pt>
                <c:pt idx="108">
                  <c:v>257.14285714285876</c:v>
                </c:pt>
                <c:pt idx="109">
                  <c:v>257.14285714285472</c:v>
                </c:pt>
                <c:pt idx="110">
                  <c:v>285.71428571428572</c:v>
                </c:pt>
                <c:pt idx="111">
                  <c:v>242.85714285714531</c:v>
                </c:pt>
                <c:pt idx="112">
                  <c:v>328.57142857142611</c:v>
                </c:pt>
                <c:pt idx="113">
                  <c:v>271.42857142857224</c:v>
                </c:pt>
                <c:pt idx="114">
                  <c:v>157.14285714285634</c:v>
                </c:pt>
                <c:pt idx="115">
                  <c:v>271.42857142857224</c:v>
                </c:pt>
                <c:pt idx="116">
                  <c:v>257.14285714285876</c:v>
                </c:pt>
                <c:pt idx="117">
                  <c:v>257.14285714285472</c:v>
                </c:pt>
                <c:pt idx="118">
                  <c:v>242.85714285714531</c:v>
                </c:pt>
                <c:pt idx="119">
                  <c:v>171.4285714285698</c:v>
                </c:pt>
                <c:pt idx="120">
                  <c:v>242.85714285714124</c:v>
                </c:pt>
                <c:pt idx="121">
                  <c:v>271.42857142857224</c:v>
                </c:pt>
                <c:pt idx="122">
                  <c:v>271.42857142857224</c:v>
                </c:pt>
                <c:pt idx="123">
                  <c:v>271.42857142857224</c:v>
                </c:pt>
                <c:pt idx="124">
                  <c:v>257.14285714285472</c:v>
                </c:pt>
                <c:pt idx="125">
                  <c:v>271.42857142857224</c:v>
                </c:pt>
                <c:pt idx="126">
                  <c:v>257.14285714285876</c:v>
                </c:pt>
                <c:pt idx="127">
                  <c:v>157.14285714285634</c:v>
                </c:pt>
                <c:pt idx="128">
                  <c:v>271.42857142857224</c:v>
                </c:pt>
                <c:pt idx="129">
                  <c:v>242.85714285714124</c:v>
                </c:pt>
                <c:pt idx="130">
                  <c:v>271.42857142857224</c:v>
                </c:pt>
                <c:pt idx="131">
                  <c:v>285.71428571428572</c:v>
                </c:pt>
                <c:pt idx="132">
                  <c:v>271.42857142857224</c:v>
                </c:pt>
                <c:pt idx="133">
                  <c:v>242.85714285714124</c:v>
                </c:pt>
                <c:pt idx="134">
                  <c:v>242.85714285714531</c:v>
                </c:pt>
                <c:pt idx="135">
                  <c:v>271.4285714285682</c:v>
                </c:pt>
                <c:pt idx="136">
                  <c:v>285.71428571428572</c:v>
                </c:pt>
                <c:pt idx="137">
                  <c:v>285.71428571428572</c:v>
                </c:pt>
                <c:pt idx="138">
                  <c:v>242.85714285714531</c:v>
                </c:pt>
                <c:pt idx="139">
                  <c:v>299.9999999999992</c:v>
                </c:pt>
                <c:pt idx="140">
                  <c:v>28.571428571426946</c:v>
                </c:pt>
                <c:pt idx="141">
                  <c:v>328.5714285714302</c:v>
                </c:pt>
                <c:pt idx="142">
                  <c:v>242.85714285714124</c:v>
                </c:pt>
                <c:pt idx="143">
                  <c:v>271.42857142857628</c:v>
                </c:pt>
                <c:pt idx="144">
                  <c:v>271.4285714285682</c:v>
                </c:pt>
                <c:pt idx="145">
                  <c:v>171.4285714285698</c:v>
                </c:pt>
                <c:pt idx="146">
                  <c:v>271.42857142857628</c:v>
                </c:pt>
                <c:pt idx="147">
                  <c:v>285.71428571428572</c:v>
                </c:pt>
                <c:pt idx="148">
                  <c:v>228.5714285714237</c:v>
                </c:pt>
                <c:pt idx="149">
                  <c:v>342.85714285714772</c:v>
                </c:pt>
                <c:pt idx="150">
                  <c:v>271.4285714285682</c:v>
                </c:pt>
                <c:pt idx="151">
                  <c:v>599.99999999999841</c:v>
                </c:pt>
                <c:pt idx="152">
                  <c:v>428.57142857142856</c:v>
                </c:pt>
                <c:pt idx="153">
                  <c:v>285.71428571428572</c:v>
                </c:pt>
                <c:pt idx="154">
                  <c:v>257.14285714285876</c:v>
                </c:pt>
                <c:pt idx="155">
                  <c:v>257.14285714285876</c:v>
                </c:pt>
                <c:pt idx="156">
                  <c:v>299.99999999999511</c:v>
                </c:pt>
                <c:pt idx="157">
                  <c:v>300.00000000000324</c:v>
                </c:pt>
                <c:pt idx="158">
                  <c:v>271.4285714285682</c:v>
                </c:pt>
                <c:pt idx="159">
                  <c:v>257.14285714285876</c:v>
                </c:pt>
                <c:pt idx="160">
                  <c:v>185.71428571428734</c:v>
                </c:pt>
                <c:pt idx="161">
                  <c:v>257.14285714285876</c:v>
                </c:pt>
                <c:pt idx="162">
                  <c:v>271.4285714285682</c:v>
                </c:pt>
                <c:pt idx="163">
                  <c:v>285.71428571428572</c:v>
                </c:pt>
                <c:pt idx="164">
                  <c:v>300.00000000000324</c:v>
                </c:pt>
                <c:pt idx="165">
                  <c:v>299.99999999999511</c:v>
                </c:pt>
                <c:pt idx="166">
                  <c:v>285.71428571428572</c:v>
                </c:pt>
                <c:pt idx="167">
                  <c:v>400.00000000000165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9421184"/>
        <c:axId val="99439360"/>
      </c:scatterChart>
      <c:scatterChart>
        <c:scatterStyle val="lineMarker"/>
        <c:varyColors val="0"/>
        <c:ser>
          <c:idx val="1"/>
          <c:order val="1"/>
          <c:tx>
            <c:strRef>
              <c:f>Taul1!$M$1</c:f>
              <c:strCache>
                <c:ptCount val="1"/>
                <c:pt idx="0">
                  <c:v>Veden läm min/vrk</c:v>
                </c:pt>
              </c:strCache>
            </c:strRef>
          </c:tx>
          <c:spPr>
            <a:ln w="9525"/>
          </c:spPr>
          <c:marker>
            <c:symbol val="circle"/>
            <c:size val="2"/>
          </c:marker>
          <c:trendline>
            <c:spPr>
              <a:ln w="22225"/>
            </c:spPr>
            <c:trendlineType val="movingAvg"/>
            <c:period val="4"/>
            <c:dispRSqr val="0"/>
            <c:dispEq val="0"/>
          </c:trendline>
          <c:xVal>
            <c:numRef>
              <c:f>Taul1!$C$3:$C$170</c:f>
              <c:numCache>
                <c:formatCode>m/d/yyyy</c:formatCode>
                <c:ptCount val="168"/>
                <c:pt idx="0">
                  <c:v>41561</c:v>
                </c:pt>
                <c:pt idx="1">
                  <c:v>41568</c:v>
                </c:pt>
                <c:pt idx="2">
                  <c:v>41575</c:v>
                </c:pt>
                <c:pt idx="3">
                  <c:v>41582</c:v>
                </c:pt>
                <c:pt idx="4">
                  <c:v>41589</c:v>
                </c:pt>
                <c:pt idx="5">
                  <c:v>41596</c:v>
                </c:pt>
                <c:pt idx="6">
                  <c:v>41603</c:v>
                </c:pt>
                <c:pt idx="7">
                  <c:v>41610</c:v>
                </c:pt>
                <c:pt idx="8">
                  <c:v>41617</c:v>
                </c:pt>
                <c:pt idx="9">
                  <c:v>41624</c:v>
                </c:pt>
                <c:pt idx="10">
                  <c:v>41631</c:v>
                </c:pt>
                <c:pt idx="11" formatCode="0.00">
                  <c:v>41638</c:v>
                </c:pt>
                <c:pt idx="12">
                  <c:v>41645</c:v>
                </c:pt>
                <c:pt idx="13">
                  <c:v>41652</c:v>
                </c:pt>
                <c:pt idx="14">
                  <c:v>41659</c:v>
                </c:pt>
                <c:pt idx="15">
                  <c:v>41666</c:v>
                </c:pt>
                <c:pt idx="16">
                  <c:v>41673</c:v>
                </c:pt>
                <c:pt idx="17">
                  <c:v>41680</c:v>
                </c:pt>
                <c:pt idx="18">
                  <c:v>41687</c:v>
                </c:pt>
                <c:pt idx="19">
                  <c:v>41694</c:v>
                </c:pt>
                <c:pt idx="20">
                  <c:v>41701</c:v>
                </c:pt>
                <c:pt idx="21">
                  <c:v>41708</c:v>
                </c:pt>
                <c:pt idx="22">
                  <c:v>41715</c:v>
                </c:pt>
                <c:pt idx="23">
                  <c:v>41722</c:v>
                </c:pt>
                <c:pt idx="24">
                  <c:v>41729</c:v>
                </c:pt>
                <c:pt idx="25">
                  <c:v>41736</c:v>
                </c:pt>
                <c:pt idx="26">
                  <c:v>41743</c:v>
                </c:pt>
                <c:pt idx="27">
                  <c:v>41750</c:v>
                </c:pt>
                <c:pt idx="28">
                  <c:v>41757</c:v>
                </c:pt>
                <c:pt idx="29">
                  <c:v>41764</c:v>
                </c:pt>
                <c:pt idx="30">
                  <c:v>41771</c:v>
                </c:pt>
                <c:pt idx="31">
                  <c:v>41778</c:v>
                </c:pt>
                <c:pt idx="32">
                  <c:v>41785</c:v>
                </c:pt>
                <c:pt idx="33">
                  <c:v>41792</c:v>
                </c:pt>
                <c:pt idx="34">
                  <c:v>41799</c:v>
                </c:pt>
                <c:pt idx="35">
                  <c:v>41806</c:v>
                </c:pt>
                <c:pt idx="36">
                  <c:v>41813</c:v>
                </c:pt>
                <c:pt idx="37">
                  <c:v>41820</c:v>
                </c:pt>
                <c:pt idx="38">
                  <c:v>41827</c:v>
                </c:pt>
                <c:pt idx="39">
                  <c:v>41834</c:v>
                </c:pt>
                <c:pt idx="40">
                  <c:v>41841</c:v>
                </c:pt>
                <c:pt idx="41">
                  <c:v>41848</c:v>
                </c:pt>
                <c:pt idx="42">
                  <c:v>41855</c:v>
                </c:pt>
                <c:pt idx="43">
                  <c:v>41862</c:v>
                </c:pt>
                <c:pt idx="44">
                  <c:v>41869</c:v>
                </c:pt>
                <c:pt idx="45">
                  <c:v>41876</c:v>
                </c:pt>
                <c:pt idx="46">
                  <c:v>41883</c:v>
                </c:pt>
                <c:pt idx="47">
                  <c:v>41890</c:v>
                </c:pt>
                <c:pt idx="48">
                  <c:v>41897</c:v>
                </c:pt>
                <c:pt idx="49">
                  <c:v>41904</c:v>
                </c:pt>
                <c:pt idx="50">
                  <c:v>41911</c:v>
                </c:pt>
                <c:pt idx="51">
                  <c:v>41918</c:v>
                </c:pt>
                <c:pt idx="52">
                  <c:v>41925</c:v>
                </c:pt>
                <c:pt idx="53">
                  <c:v>41932</c:v>
                </c:pt>
                <c:pt idx="54">
                  <c:v>41939</c:v>
                </c:pt>
                <c:pt idx="55">
                  <c:v>41946</c:v>
                </c:pt>
                <c:pt idx="56">
                  <c:v>41953</c:v>
                </c:pt>
                <c:pt idx="57">
                  <c:v>41960</c:v>
                </c:pt>
                <c:pt idx="58">
                  <c:v>41967</c:v>
                </c:pt>
                <c:pt idx="59">
                  <c:v>41974</c:v>
                </c:pt>
                <c:pt idx="60">
                  <c:v>41981</c:v>
                </c:pt>
                <c:pt idx="61">
                  <c:v>41988</c:v>
                </c:pt>
                <c:pt idx="62">
                  <c:v>41995</c:v>
                </c:pt>
                <c:pt idx="63">
                  <c:v>42002</c:v>
                </c:pt>
                <c:pt idx="64">
                  <c:v>42009</c:v>
                </c:pt>
                <c:pt idx="65">
                  <c:v>42016</c:v>
                </c:pt>
                <c:pt idx="66">
                  <c:v>42023</c:v>
                </c:pt>
                <c:pt idx="67">
                  <c:v>42030</c:v>
                </c:pt>
                <c:pt idx="68">
                  <c:v>42037</c:v>
                </c:pt>
                <c:pt idx="69">
                  <c:v>42044</c:v>
                </c:pt>
                <c:pt idx="70">
                  <c:v>42051</c:v>
                </c:pt>
                <c:pt idx="71">
                  <c:v>42058</c:v>
                </c:pt>
                <c:pt idx="72">
                  <c:v>42065</c:v>
                </c:pt>
                <c:pt idx="73">
                  <c:v>42072</c:v>
                </c:pt>
                <c:pt idx="74">
                  <c:v>42079</c:v>
                </c:pt>
                <c:pt idx="75">
                  <c:v>42086</c:v>
                </c:pt>
                <c:pt idx="76">
                  <c:v>42093</c:v>
                </c:pt>
                <c:pt idx="77">
                  <c:v>42100</c:v>
                </c:pt>
                <c:pt idx="78">
                  <c:v>42107</c:v>
                </c:pt>
                <c:pt idx="79">
                  <c:v>42114</c:v>
                </c:pt>
                <c:pt idx="80">
                  <c:v>42121</c:v>
                </c:pt>
                <c:pt idx="81">
                  <c:v>42128</c:v>
                </c:pt>
                <c:pt idx="82">
                  <c:v>42135</c:v>
                </c:pt>
                <c:pt idx="83">
                  <c:v>42142</c:v>
                </c:pt>
                <c:pt idx="84">
                  <c:v>42149</c:v>
                </c:pt>
                <c:pt idx="85">
                  <c:v>42156</c:v>
                </c:pt>
                <c:pt idx="86">
                  <c:v>42163</c:v>
                </c:pt>
                <c:pt idx="87">
                  <c:v>42170</c:v>
                </c:pt>
                <c:pt idx="88">
                  <c:v>42177</c:v>
                </c:pt>
                <c:pt idx="89">
                  <c:v>42184</c:v>
                </c:pt>
                <c:pt idx="90">
                  <c:v>42191</c:v>
                </c:pt>
                <c:pt idx="91">
                  <c:v>42198</c:v>
                </c:pt>
                <c:pt idx="92">
                  <c:v>42205</c:v>
                </c:pt>
                <c:pt idx="93">
                  <c:v>42212</c:v>
                </c:pt>
                <c:pt idx="94">
                  <c:v>42219</c:v>
                </c:pt>
                <c:pt idx="95">
                  <c:v>42226</c:v>
                </c:pt>
                <c:pt idx="96">
                  <c:v>42233</c:v>
                </c:pt>
                <c:pt idx="97">
                  <c:v>42240</c:v>
                </c:pt>
                <c:pt idx="98">
                  <c:v>42247</c:v>
                </c:pt>
                <c:pt idx="99">
                  <c:v>42254</c:v>
                </c:pt>
                <c:pt idx="100">
                  <c:v>42261</c:v>
                </c:pt>
                <c:pt idx="101">
                  <c:v>42268</c:v>
                </c:pt>
                <c:pt idx="102">
                  <c:v>42275</c:v>
                </c:pt>
                <c:pt idx="103">
                  <c:v>42282</c:v>
                </c:pt>
                <c:pt idx="104">
                  <c:v>42289</c:v>
                </c:pt>
                <c:pt idx="105">
                  <c:v>42296</c:v>
                </c:pt>
                <c:pt idx="106">
                  <c:v>42303</c:v>
                </c:pt>
                <c:pt idx="107">
                  <c:v>42310</c:v>
                </c:pt>
                <c:pt idx="108">
                  <c:v>42317</c:v>
                </c:pt>
                <c:pt idx="109">
                  <c:v>42324</c:v>
                </c:pt>
                <c:pt idx="110">
                  <c:v>42331</c:v>
                </c:pt>
                <c:pt idx="111">
                  <c:v>42338</c:v>
                </c:pt>
                <c:pt idx="112">
                  <c:v>42345</c:v>
                </c:pt>
                <c:pt idx="113">
                  <c:v>42352</c:v>
                </c:pt>
                <c:pt idx="114">
                  <c:v>42359</c:v>
                </c:pt>
                <c:pt idx="115">
                  <c:v>42366</c:v>
                </c:pt>
                <c:pt idx="116">
                  <c:v>42373</c:v>
                </c:pt>
                <c:pt idx="117">
                  <c:v>42380</c:v>
                </c:pt>
                <c:pt idx="118">
                  <c:v>42387</c:v>
                </c:pt>
                <c:pt idx="119">
                  <c:v>42394</c:v>
                </c:pt>
                <c:pt idx="120">
                  <c:v>42401</c:v>
                </c:pt>
                <c:pt idx="121">
                  <c:v>42408</c:v>
                </c:pt>
                <c:pt idx="122">
                  <c:v>42415</c:v>
                </c:pt>
                <c:pt idx="123">
                  <c:v>42422</c:v>
                </c:pt>
                <c:pt idx="124">
                  <c:v>42429</c:v>
                </c:pt>
                <c:pt idx="125">
                  <c:v>42436</c:v>
                </c:pt>
                <c:pt idx="126">
                  <c:v>42443</c:v>
                </c:pt>
                <c:pt idx="127">
                  <c:v>42450</c:v>
                </c:pt>
                <c:pt idx="128">
                  <c:v>42457</c:v>
                </c:pt>
                <c:pt idx="129">
                  <c:v>42464</c:v>
                </c:pt>
                <c:pt idx="130">
                  <c:v>42471</c:v>
                </c:pt>
                <c:pt idx="131">
                  <c:v>42478</c:v>
                </c:pt>
                <c:pt idx="132">
                  <c:v>42485</c:v>
                </c:pt>
                <c:pt idx="133">
                  <c:v>42492</c:v>
                </c:pt>
                <c:pt idx="134">
                  <c:v>42499</c:v>
                </c:pt>
                <c:pt idx="135">
                  <c:v>42506</c:v>
                </c:pt>
                <c:pt idx="136">
                  <c:v>42513</c:v>
                </c:pt>
                <c:pt idx="137">
                  <c:v>42520</c:v>
                </c:pt>
                <c:pt idx="138">
                  <c:v>42527</c:v>
                </c:pt>
                <c:pt idx="139">
                  <c:v>42534</c:v>
                </c:pt>
                <c:pt idx="140">
                  <c:v>42541</c:v>
                </c:pt>
                <c:pt idx="141">
                  <c:v>42548</c:v>
                </c:pt>
                <c:pt idx="142">
                  <c:v>42555</c:v>
                </c:pt>
                <c:pt idx="143">
                  <c:v>42562</c:v>
                </c:pt>
                <c:pt idx="144">
                  <c:v>42569</c:v>
                </c:pt>
                <c:pt idx="145">
                  <c:v>42576</c:v>
                </c:pt>
                <c:pt idx="146">
                  <c:v>42583</c:v>
                </c:pt>
                <c:pt idx="147">
                  <c:v>42590</c:v>
                </c:pt>
                <c:pt idx="148">
                  <c:v>42597</c:v>
                </c:pt>
                <c:pt idx="149">
                  <c:v>42604</c:v>
                </c:pt>
                <c:pt idx="150">
                  <c:v>42611</c:v>
                </c:pt>
                <c:pt idx="151">
                  <c:v>42618</c:v>
                </c:pt>
                <c:pt idx="152">
                  <c:v>42625</c:v>
                </c:pt>
                <c:pt idx="153">
                  <c:v>42632</c:v>
                </c:pt>
                <c:pt idx="154">
                  <c:v>42639</c:v>
                </c:pt>
                <c:pt idx="155">
                  <c:v>42646</c:v>
                </c:pt>
                <c:pt idx="156">
                  <c:v>42653</c:v>
                </c:pt>
                <c:pt idx="157">
                  <c:v>42660</c:v>
                </c:pt>
                <c:pt idx="158">
                  <c:v>42667</c:v>
                </c:pt>
                <c:pt idx="159">
                  <c:v>42674</c:v>
                </c:pt>
                <c:pt idx="160">
                  <c:v>42681</c:v>
                </c:pt>
                <c:pt idx="161">
                  <c:v>42688</c:v>
                </c:pt>
                <c:pt idx="162">
                  <c:v>42695</c:v>
                </c:pt>
                <c:pt idx="163">
                  <c:v>42702</c:v>
                </c:pt>
                <c:pt idx="164">
                  <c:v>42709</c:v>
                </c:pt>
                <c:pt idx="165">
                  <c:v>42716</c:v>
                </c:pt>
                <c:pt idx="166">
                  <c:v>42723</c:v>
                </c:pt>
                <c:pt idx="167">
                  <c:v>42730</c:v>
                </c:pt>
              </c:numCache>
            </c:numRef>
          </c:xVal>
          <c:yVal>
            <c:numRef>
              <c:f>Taul1!$M$3:$M$170</c:f>
              <c:numCache>
                <c:formatCode>0.0</c:formatCode>
                <c:ptCount val="168"/>
                <c:pt idx="1">
                  <c:v>34.285714285714285</c:v>
                </c:pt>
                <c:pt idx="2">
                  <c:v>25.714285714285712</c:v>
                </c:pt>
                <c:pt idx="3">
                  <c:v>42.857142857142861</c:v>
                </c:pt>
                <c:pt idx="4">
                  <c:v>25.714285714285712</c:v>
                </c:pt>
                <c:pt idx="5">
                  <c:v>34.285714285714285</c:v>
                </c:pt>
                <c:pt idx="6">
                  <c:v>34.285714285714285</c:v>
                </c:pt>
                <c:pt idx="7">
                  <c:v>34.285714285714285</c:v>
                </c:pt>
                <c:pt idx="8">
                  <c:v>25.714285714285712</c:v>
                </c:pt>
                <c:pt idx="9">
                  <c:v>34.285714285714285</c:v>
                </c:pt>
                <c:pt idx="10">
                  <c:v>25.714285714285712</c:v>
                </c:pt>
                <c:pt idx="11">
                  <c:v>25.714285714285712</c:v>
                </c:pt>
                <c:pt idx="12">
                  <c:v>34.285714285714285</c:v>
                </c:pt>
                <c:pt idx="13">
                  <c:v>34.285714285714285</c:v>
                </c:pt>
                <c:pt idx="14">
                  <c:v>25.714285714285712</c:v>
                </c:pt>
                <c:pt idx="15">
                  <c:v>34.285714285714285</c:v>
                </c:pt>
                <c:pt idx="16">
                  <c:v>34.285714285714285</c:v>
                </c:pt>
                <c:pt idx="17">
                  <c:v>34.285714285714285</c:v>
                </c:pt>
                <c:pt idx="18">
                  <c:v>34.285714285714285</c:v>
                </c:pt>
                <c:pt idx="19">
                  <c:v>34.285714285714285</c:v>
                </c:pt>
                <c:pt idx="20">
                  <c:v>34.285714285714285</c:v>
                </c:pt>
                <c:pt idx="21">
                  <c:v>34.285714285714285</c:v>
                </c:pt>
                <c:pt idx="22">
                  <c:v>34.285714285714285</c:v>
                </c:pt>
                <c:pt idx="23">
                  <c:v>34.285714285714285</c:v>
                </c:pt>
                <c:pt idx="24">
                  <c:v>25.714285714285712</c:v>
                </c:pt>
                <c:pt idx="25">
                  <c:v>34.285714285714285</c:v>
                </c:pt>
                <c:pt idx="26">
                  <c:v>25.714285714285712</c:v>
                </c:pt>
                <c:pt idx="27">
                  <c:v>34.285714285714285</c:v>
                </c:pt>
                <c:pt idx="28">
                  <c:v>25.714285714285712</c:v>
                </c:pt>
                <c:pt idx="29">
                  <c:v>34.285714285714285</c:v>
                </c:pt>
                <c:pt idx="30">
                  <c:v>25.714285714285712</c:v>
                </c:pt>
                <c:pt idx="31">
                  <c:v>25.714285714285712</c:v>
                </c:pt>
                <c:pt idx="32">
                  <c:v>34.285714285714285</c:v>
                </c:pt>
                <c:pt idx="33">
                  <c:v>25.714285714285712</c:v>
                </c:pt>
                <c:pt idx="34">
                  <c:v>34.285714285714285</c:v>
                </c:pt>
                <c:pt idx="35">
                  <c:v>25.714285714285712</c:v>
                </c:pt>
                <c:pt idx="36">
                  <c:v>34.285714285714285</c:v>
                </c:pt>
                <c:pt idx="37">
                  <c:v>42.857142857142861</c:v>
                </c:pt>
                <c:pt idx="38">
                  <c:v>34.285714285714285</c:v>
                </c:pt>
                <c:pt idx="39">
                  <c:v>0</c:v>
                </c:pt>
                <c:pt idx="40">
                  <c:v>17.142857142857142</c:v>
                </c:pt>
                <c:pt idx="41">
                  <c:v>17.142857142857142</c:v>
                </c:pt>
                <c:pt idx="42">
                  <c:v>17.142857142857142</c:v>
                </c:pt>
                <c:pt idx="43">
                  <c:v>17.142857142857142</c:v>
                </c:pt>
                <c:pt idx="44">
                  <c:v>25.714285714285712</c:v>
                </c:pt>
                <c:pt idx="45">
                  <c:v>8.5714285714285712</c:v>
                </c:pt>
                <c:pt idx="46">
                  <c:v>34.285714285714285</c:v>
                </c:pt>
                <c:pt idx="47">
                  <c:v>17.142857142857142</c:v>
                </c:pt>
                <c:pt idx="48">
                  <c:v>25.714285714285712</c:v>
                </c:pt>
                <c:pt idx="49">
                  <c:v>25.714285714285712</c:v>
                </c:pt>
                <c:pt idx="50">
                  <c:v>25.714285714285712</c:v>
                </c:pt>
                <c:pt idx="51">
                  <c:v>34.285714285714285</c:v>
                </c:pt>
                <c:pt idx="52">
                  <c:v>25.714285714285712</c:v>
                </c:pt>
                <c:pt idx="53">
                  <c:v>25.714285714285712</c:v>
                </c:pt>
                <c:pt idx="54">
                  <c:v>25.714285714285712</c:v>
                </c:pt>
                <c:pt idx="55">
                  <c:v>34.285714285714285</c:v>
                </c:pt>
                <c:pt idx="56">
                  <c:v>25.714285714285712</c:v>
                </c:pt>
                <c:pt idx="57">
                  <c:v>25.714285714285712</c:v>
                </c:pt>
                <c:pt idx="58">
                  <c:v>34.285714285714285</c:v>
                </c:pt>
                <c:pt idx="59">
                  <c:v>25.714285714285712</c:v>
                </c:pt>
                <c:pt idx="60">
                  <c:v>34.285714285714285</c:v>
                </c:pt>
                <c:pt idx="61">
                  <c:v>25.714285714285712</c:v>
                </c:pt>
                <c:pt idx="62">
                  <c:v>34.285714285714285</c:v>
                </c:pt>
                <c:pt idx="63">
                  <c:v>60</c:v>
                </c:pt>
                <c:pt idx="64">
                  <c:v>34.285714285714285</c:v>
                </c:pt>
                <c:pt idx="65">
                  <c:v>51.428571428571423</c:v>
                </c:pt>
                <c:pt idx="66">
                  <c:v>42.857142857142861</c:v>
                </c:pt>
                <c:pt idx="67">
                  <c:v>42.857142857142861</c:v>
                </c:pt>
                <c:pt idx="68">
                  <c:v>42.857142857142861</c:v>
                </c:pt>
                <c:pt idx="69">
                  <c:v>34.285714285714285</c:v>
                </c:pt>
                <c:pt idx="70">
                  <c:v>42.857142857142861</c:v>
                </c:pt>
                <c:pt idx="71">
                  <c:v>34.285714285714285</c:v>
                </c:pt>
                <c:pt idx="72">
                  <c:v>42.857142857142861</c:v>
                </c:pt>
                <c:pt idx="73">
                  <c:v>42.857142857142861</c:v>
                </c:pt>
                <c:pt idx="74">
                  <c:v>34.285714285714285</c:v>
                </c:pt>
                <c:pt idx="75">
                  <c:v>34.285714285714285</c:v>
                </c:pt>
                <c:pt idx="76">
                  <c:v>25.714285714285712</c:v>
                </c:pt>
                <c:pt idx="77">
                  <c:v>42.857142857142861</c:v>
                </c:pt>
                <c:pt idx="78">
                  <c:v>34.285714285714285</c:v>
                </c:pt>
                <c:pt idx="79">
                  <c:v>42.857142857142861</c:v>
                </c:pt>
                <c:pt idx="80">
                  <c:v>34.285714285714285</c:v>
                </c:pt>
                <c:pt idx="81">
                  <c:v>25.714285714285712</c:v>
                </c:pt>
                <c:pt idx="82">
                  <c:v>42.857142857142861</c:v>
                </c:pt>
                <c:pt idx="83">
                  <c:v>34.285714285714285</c:v>
                </c:pt>
                <c:pt idx="84">
                  <c:v>34.285714285714285</c:v>
                </c:pt>
                <c:pt idx="85">
                  <c:v>42.857142857142861</c:v>
                </c:pt>
                <c:pt idx="86">
                  <c:v>25.714285714285712</c:v>
                </c:pt>
                <c:pt idx="87">
                  <c:v>34.285714285714285</c:v>
                </c:pt>
                <c:pt idx="88">
                  <c:v>34.285714285714285</c:v>
                </c:pt>
                <c:pt idx="89">
                  <c:v>34.285714285714285</c:v>
                </c:pt>
                <c:pt idx="90">
                  <c:v>34.285714285714285</c:v>
                </c:pt>
                <c:pt idx="91">
                  <c:v>17.142857142857142</c:v>
                </c:pt>
                <c:pt idx="92">
                  <c:v>34.285714285714285</c:v>
                </c:pt>
                <c:pt idx="93">
                  <c:v>34.285714285714285</c:v>
                </c:pt>
                <c:pt idx="94">
                  <c:v>34.285714285714285</c:v>
                </c:pt>
                <c:pt idx="95">
                  <c:v>34.285714285714285</c:v>
                </c:pt>
                <c:pt idx="96">
                  <c:v>34.285714285714285</c:v>
                </c:pt>
                <c:pt idx="97">
                  <c:v>34.285714285714285</c:v>
                </c:pt>
                <c:pt idx="98">
                  <c:v>25.714285714285712</c:v>
                </c:pt>
                <c:pt idx="99">
                  <c:v>42.857142857142861</c:v>
                </c:pt>
                <c:pt idx="100">
                  <c:v>34.285714285714285</c:v>
                </c:pt>
                <c:pt idx="101">
                  <c:v>34.285714285714285</c:v>
                </c:pt>
                <c:pt idx="102">
                  <c:v>42.857142857142861</c:v>
                </c:pt>
                <c:pt idx="103">
                  <c:v>34.285714285714285</c:v>
                </c:pt>
                <c:pt idx="104">
                  <c:v>34.285714285714285</c:v>
                </c:pt>
                <c:pt idx="105">
                  <c:v>34.285714285714285</c:v>
                </c:pt>
                <c:pt idx="106">
                  <c:v>25.714285714285712</c:v>
                </c:pt>
                <c:pt idx="107">
                  <c:v>42.857142857142861</c:v>
                </c:pt>
                <c:pt idx="108">
                  <c:v>42.857142857142861</c:v>
                </c:pt>
                <c:pt idx="109">
                  <c:v>34.285714285714285</c:v>
                </c:pt>
                <c:pt idx="110">
                  <c:v>34.285714285714285</c:v>
                </c:pt>
                <c:pt idx="111">
                  <c:v>42.857142857142861</c:v>
                </c:pt>
                <c:pt idx="112">
                  <c:v>51.428571428571423</c:v>
                </c:pt>
                <c:pt idx="113">
                  <c:v>34.285714285714285</c:v>
                </c:pt>
                <c:pt idx="114">
                  <c:v>25.714285714285712</c:v>
                </c:pt>
                <c:pt idx="115">
                  <c:v>42.857142857142861</c:v>
                </c:pt>
                <c:pt idx="116">
                  <c:v>42.857142857142861</c:v>
                </c:pt>
                <c:pt idx="117">
                  <c:v>34.285714285714285</c:v>
                </c:pt>
                <c:pt idx="118">
                  <c:v>42.857142857142861</c:v>
                </c:pt>
                <c:pt idx="119">
                  <c:v>34.285714285714285</c:v>
                </c:pt>
                <c:pt idx="120">
                  <c:v>42.857142857142861</c:v>
                </c:pt>
                <c:pt idx="121">
                  <c:v>42.857142857142861</c:v>
                </c:pt>
                <c:pt idx="122">
                  <c:v>34.285714285714285</c:v>
                </c:pt>
                <c:pt idx="123">
                  <c:v>42.857142857142861</c:v>
                </c:pt>
                <c:pt idx="124">
                  <c:v>42.857142857142861</c:v>
                </c:pt>
                <c:pt idx="125">
                  <c:v>42.857142857142861</c:v>
                </c:pt>
                <c:pt idx="126">
                  <c:v>42.857142857142861</c:v>
                </c:pt>
                <c:pt idx="127">
                  <c:v>34.285714285714285</c:v>
                </c:pt>
                <c:pt idx="128">
                  <c:v>42.857142857142861</c:v>
                </c:pt>
                <c:pt idx="129">
                  <c:v>34.285714285714285</c:v>
                </c:pt>
                <c:pt idx="130">
                  <c:v>34.285714285714285</c:v>
                </c:pt>
                <c:pt idx="131">
                  <c:v>42.857142857142861</c:v>
                </c:pt>
                <c:pt idx="132">
                  <c:v>42.857142857142861</c:v>
                </c:pt>
                <c:pt idx="133">
                  <c:v>34.285714285714285</c:v>
                </c:pt>
                <c:pt idx="134">
                  <c:v>25.714285714285712</c:v>
                </c:pt>
                <c:pt idx="135">
                  <c:v>34.285714285714285</c:v>
                </c:pt>
                <c:pt idx="136">
                  <c:v>42.857142857142861</c:v>
                </c:pt>
                <c:pt idx="137">
                  <c:v>42.857142857142861</c:v>
                </c:pt>
                <c:pt idx="138">
                  <c:v>25.714285714285712</c:v>
                </c:pt>
                <c:pt idx="139">
                  <c:v>42.857142857142861</c:v>
                </c:pt>
                <c:pt idx="140">
                  <c:v>0</c:v>
                </c:pt>
                <c:pt idx="141">
                  <c:v>34.285714285714285</c:v>
                </c:pt>
                <c:pt idx="142">
                  <c:v>34.285714285714285</c:v>
                </c:pt>
                <c:pt idx="143">
                  <c:v>25.714285714285712</c:v>
                </c:pt>
                <c:pt idx="144">
                  <c:v>34.285714285714285</c:v>
                </c:pt>
                <c:pt idx="145">
                  <c:v>17.142857142857142</c:v>
                </c:pt>
                <c:pt idx="146">
                  <c:v>25.714285714285712</c:v>
                </c:pt>
                <c:pt idx="147">
                  <c:v>25.714285714285712</c:v>
                </c:pt>
                <c:pt idx="148">
                  <c:v>25.714285714285712</c:v>
                </c:pt>
                <c:pt idx="149">
                  <c:v>34.285714285714285</c:v>
                </c:pt>
                <c:pt idx="150">
                  <c:v>25.714285714285712</c:v>
                </c:pt>
                <c:pt idx="151">
                  <c:v>34.285714285714285</c:v>
                </c:pt>
                <c:pt idx="152">
                  <c:v>34.285714285714285</c:v>
                </c:pt>
                <c:pt idx="153">
                  <c:v>34.285714285714285</c:v>
                </c:pt>
                <c:pt idx="154">
                  <c:v>34.285714285714285</c:v>
                </c:pt>
                <c:pt idx="155">
                  <c:v>25.714285714285712</c:v>
                </c:pt>
                <c:pt idx="156">
                  <c:v>34.285714285714285</c:v>
                </c:pt>
                <c:pt idx="157">
                  <c:v>34.285714285714285</c:v>
                </c:pt>
                <c:pt idx="158">
                  <c:v>34.285714285714285</c:v>
                </c:pt>
                <c:pt idx="159">
                  <c:v>34.285714285714285</c:v>
                </c:pt>
                <c:pt idx="160">
                  <c:v>34.285714285714285</c:v>
                </c:pt>
                <c:pt idx="161">
                  <c:v>34.285714285714285</c:v>
                </c:pt>
                <c:pt idx="162">
                  <c:v>34.285714285714285</c:v>
                </c:pt>
                <c:pt idx="163">
                  <c:v>42.857142857142861</c:v>
                </c:pt>
                <c:pt idx="164">
                  <c:v>34.285714285714285</c:v>
                </c:pt>
                <c:pt idx="165">
                  <c:v>34.285714285714285</c:v>
                </c:pt>
                <c:pt idx="166">
                  <c:v>42.857142857142861</c:v>
                </c:pt>
                <c:pt idx="167">
                  <c:v>60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9442688"/>
        <c:axId val="99440896"/>
      </c:scatterChart>
      <c:valAx>
        <c:axId val="99421184"/>
        <c:scaling>
          <c:orientation val="minMax"/>
          <c:max val="42750"/>
          <c:min val="41640"/>
        </c:scaling>
        <c:delete val="0"/>
        <c:axPos val="b"/>
        <c:majorGridlines/>
        <c:minorGridlines>
          <c:spPr>
            <a:ln>
              <a:prstDash val="dash"/>
            </a:ln>
          </c:spPr>
        </c:minorGridlines>
        <c:numFmt formatCode="m/d/yyyy" sourceLinked="1"/>
        <c:majorTickMark val="out"/>
        <c:minorTickMark val="none"/>
        <c:tickLblPos val="nextTo"/>
        <c:crossAx val="99439360"/>
        <c:crosses val="autoZero"/>
        <c:crossBetween val="midCat"/>
        <c:majorUnit val="182.625"/>
        <c:minorUnit val="91.3125"/>
      </c:valAx>
      <c:valAx>
        <c:axId val="99439360"/>
        <c:scaling>
          <c:orientation val="minMax"/>
          <c:max val="400"/>
          <c:min val="0"/>
        </c:scaling>
        <c:delete val="0"/>
        <c:axPos val="l"/>
        <c:majorGridlines/>
        <c:minorGridlines>
          <c:spPr>
            <a:ln>
              <a:prstDash val="dash"/>
            </a:ln>
          </c:spPr>
        </c:minorGridlines>
        <c:numFmt formatCode="0" sourceLinked="1"/>
        <c:majorTickMark val="out"/>
        <c:minorTickMark val="none"/>
        <c:tickLblPos val="nextTo"/>
        <c:crossAx val="99421184"/>
        <c:crosses val="autoZero"/>
        <c:crossBetween val="midCat"/>
        <c:majorUnit val="50"/>
        <c:minorUnit val="10"/>
      </c:valAx>
      <c:valAx>
        <c:axId val="99440896"/>
        <c:scaling>
          <c:orientation val="minMax"/>
          <c:max val="200"/>
          <c:min val="0"/>
        </c:scaling>
        <c:delete val="0"/>
        <c:axPos val="r"/>
        <c:numFmt formatCode="0" sourceLinked="1"/>
        <c:majorTickMark val="out"/>
        <c:minorTickMark val="none"/>
        <c:tickLblPos val="nextTo"/>
        <c:crossAx val="99442688"/>
        <c:crosses val="max"/>
        <c:crossBetween val="midCat"/>
        <c:majorUnit val="25"/>
      </c:valAx>
      <c:valAx>
        <c:axId val="99442688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extTo"/>
        <c:crossAx val="99440896"/>
        <c:crosses val="autoZero"/>
        <c:crossBetween val="midCat"/>
      </c:valAx>
    </c:plotArea>
    <c:legend>
      <c:legendPos val="r"/>
      <c:layout>
        <c:manualLayout>
          <c:xMode val="edge"/>
          <c:yMode val="edge"/>
          <c:x val="0.45392699508361101"/>
          <c:y val="0.12966369507765285"/>
          <c:w val="0.2807264623806795"/>
          <c:h val="0.15126830045055498"/>
        </c:manualLayout>
      </c:layout>
      <c:overlay val="0"/>
    </c:legend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131" workbookViewId="0" zoomToFit="1"/>
  </sheetViews>
  <pageMargins left="0.7" right="0.7" top="0.75" bottom="0.75" header="0.3" footer="0.3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>
  <sheetPr/>
  <sheetViews>
    <sheetView zoomScale="131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5237" cy="6066916"/>
    <xdr:graphicFrame macro="">
      <xdr:nvGraphicFramePr>
        <xdr:cNvPr id="2" name="Kaavio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9295237" cy="6072733"/>
    <xdr:graphicFrame macro="">
      <xdr:nvGraphicFramePr>
        <xdr:cNvPr id="2" name="Kaavio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73"/>
  <sheetViews>
    <sheetView zoomScaleNormal="100" workbookViewId="0">
      <pane ySplit="1524" activePane="bottomLeft"/>
      <selection pane="bottomLeft" activeCell="M172" sqref="M172"/>
    </sheetView>
  </sheetViews>
  <sheetFormatPr defaultRowHeight="12" x14ac:dyDescent="0.25"/>
  <cols>
    <col min="1" max="1" width="6.6640625" style="2"/>
    <col min="2" max="2" width="7.88671875" style="2" customWidth="1"/>
    <col min="3" max="3" width="8.77734375" style="2" customWidth="1"/>
    <col min="4" max="9" width="7.88671875" style="2" customWidth="1"/>
    <col min="10" max="12" width="7.88671875" style="6" customWidth="1"/>
    <col min="13" max="15" width="7.88671875" style="5" customWidth="1"/>
    <col min="16" max="16" width="7.88671875" style="7" customWidth="1"/>
    <col min="17" max="17" width="7.88671875" style="24" customWidth="1"/>
    <col min="18" max="18" width="7.88671875" style="2" customWidth="1"/>
    <col min="19" max="19" width="7.88671875" style="7" customWidth="1"/>
    <col min="20" max="20" width="7.88671875" style="14" customWidth="1"/>
    <col min="21" max="21" width="7.5546875" style="2" customWidth="1"/>
    <col min="22" max="22" width="8.109375" style="2" customWidth="1"/>
    <col min="23" max="1030" width="19.6640625" style="2"/>
    <col min="1031" max="16384" width="8.88671875" style="2"/>
  </cols>
  <sheetData>
    <row r="1" spans="1:22" s="8" customFormat="1" ht="51.6" customHeight="1" x14ac:dyDescent="0.25">
      <c r="B1" s="8" t="s">
        <v>0</v>
      </c>
      <c r="C1" s="8" t="s">
        <v>201</v>
      </c>
      <c r="D1" s="8" t="s">
        <v>1</v>
      </c>
      <c r="E1" s="8" t="s">
        <v>204</v>
      </c>
      <c r="F1" s="8" t="s">
        <v>2</v>
      </c>
      <c r="G1" s="8" t="s">
        <v>3</v>
      </c>
      <c r="H1" s="8" t="s">
        <v>4</v>
      </c>
      <c r="I1" s="8" t="s">
        <v>5</v>
      </c>
      <c r="J1" s="9" t="s">
        <v>6</v>
      </c>
      <c r="K1" s="9" t="s">
        <v>202</v>
      </c>
      <c r="L1" s="9" t="s">
        <v>203</v>
      </c>
      <c r="M1" s="8" t="s">
        <v>206</v>
      </c>
      <c r="N1" s="8" t="s">
        <v>7</v>
      </c>
      <c r="O1" s="8" t="s">
        <v>8</v>
      </c>
      <c r="P1" s="10" t="s">
        <v>9</v>
      </c>
      <c r="Q1" s="25" t="s">
        <v>10</v>
      </c>
      <c r="R1" s="8" t="s">
        <v>11</v>
      </c>
      <c r="S1" s="10" t="s">
        <v>12</v>
      </c>
      <c r="T1" s="13" t="s">
        <v>13</v>
      </c>
    </row>
    <row r="2" spans="1:22" ht="12.9" customHeight="1" x14ac:dyDescent="0.25">
      <c r="A2" s="5"/>
      <c r="B2" s="5" t="s">
        <v>205</v>
      </c>
      <c r="C2" s="5" t="s">
        <v>205</v>
      </c>
      <c r="D2" s="5" t="s">
        <v>205</v>
      </c>
      <c r="E2" s="5" t="s">
        <v>205</v>
      </c>
      <c r="F2" s="5" t="s">
        <v>205</v>
      </c>
      <c r="G2" s="5" t="s">
        <v>205</v>
      </c>
      <c r="H2" s="5" t="s">
        <v>205</v>
      </c>
      <c r="I2" s="5" t="s">
        <v>205</v>
      </c>
      <c r="J2" s="5" t="s">
        <v>205</v>
      </c>
      <c r="K2" s="5" t="s">
        <v>205</v>
      </c>
      <c r="L2" s="5" t="s">
        <v>205</v>
      </c>
      <c r="M2" s="5" t="s">
        <v>205</v>
      </c>
      <c r="N2" s="5" t="s">
        <v>205</v>
      </c>
      <c r="O2" s="5" t="s">
        <v>205</v>
      </c>
      <c r="P2" s="5" t="s">
        <v>205</v>
      </c>
      <c r="Q2" s="5" t="s">
        <v>205</v>
      </c>
      <c r="R2" s="5" t="s">
        <v>205</v>
      </c>
      <c r="S2" s="5" t="s">
        <v>205</v>
      </c>
      <c r="T2" s="5" t="s">
        <v>205</v>
      </c>
    </row>
    <row r="3" spans="1:22" ht="12.9" customHeight="1" x14ac:dyDescent="0.25">
      <c r="B3" s="5" t="s">
        <v>33</v>
      </c>
      <c r="C3" s="11">
        <v>41561</v>
      </c>
      <c r="D3" s="2">
        <v>1.7</v>
      </c>
      <c r="F3" s="2">
        <v>3778</v>
      </c>
      <c r="G3" s="2">
        <v>119</v>
      </c>
      <c r="H3" s="2">
        <v>6774</v>
      </c>
      <c r="I3" s="2">
        <v>19743</v>
      </c>
      <c r="M3" s="7"/>
      <c r="N3" s="7"/>
      <c r="O3" s="7"/>
      <c r="T3" s="14">
        <v>-2.2400000000000002</v>
      </c>
    </row>
    <row r="4" spans="1:22" ht="12.9" customHeight="1" x14ac:dyDescent="0.25">
      <c r="B4" s="5" t="s">
        <v>34</v>
      </c>
      <c r="C4" s="11">
        <v>41568</v>
      </c>
      <c r="D4" s="2">
        <v>3</v>
      </c>
      <c r="F4" s="2">
        <v>3820</v>
      </c>
      <c r="G4" s="2">
        <v>123</v>
      </c>
      <c r="H4" s="2">
        <v>6871</v>
      </c>
      <c r="I4" s="2">
        <v>19968</v>
      </c>
      <c r="J4" s="6">
        <f t="shared" ref="J4:J13" si="0">(F4-F3)/7</f>
        <v>6</v>
      </c>
      <c r="K4" s="24">
        <f>J4/24*100</f>
        <v>25</v>
      </c>
      <c r="L4" s="24"/>
      <c r="M4" s="24">
        <f>(G4-G3)/7*60</f>
        <v>34.285714285714285</v>
      </c>
      <c r="N4" s="7">
        <f t="shared" ref="N4:N13" si="1">(H4-H3)/7</f>
        <v>13.857142857142858</v>
      </c>
      <c r="O4" s="7">
        <f t="shared" ref="O4:O13" si="2">J4/N4*60</f>
        <v>25.979381443298966</v>
      </c>
      <c r="P4" s="7">
        <f t="shared" ref="P4:P13" si="3">(24-J4)/N4*60</f>
        <v>77.938144329896915</v>
      </c>
      <c r="Q4" s="24">
        <f t="shared" ref="Q4:Q13" si="4">(I4-I3)/7</f>
        <v>32.142857142857146</v>
      </c>
      <c r="R4" s="2">
        <v>32.5</v>
      </c>
    </row>
    <row r="5" spans="1:22" ht="12.9" customHeight="1" x14ac:dyDescent="0.25">
      <c r="B5" s="5" t="s">
        <v>35</v>
      </c>
      <c r="C5" s="11">
        <v>41575</v>
      </c>
      <c r="D5" s="2">
        <v>7</v>
      </c>
      <c r="F5" s="2">
        <v>3850</v>
      </c>
      <c r="G5" s="2">
        <v>126</v>
      </c>
      <c r="H5" s="2">
        <v>6956</v>
      </c>
      <c r="I5" s="2">
        <v>20159</v>
      </c>
      <c r="J5" s="6">
        <f t="shared" si="0"/>
        <v>4.2857142857142856</v>
      </c>
      <c r="K5" s="24">
        <f t="shared" ref="K5:K68" si="5">J5/24*100</f>
        <v>17.857142857142858</v>
      </c>
      <c r="L5" s="24"/>
      <c r="M5" s="24">
        <f t="shared" ref="M5:M68" si="6">(G5-G4)/7*60</f>
        <v>25.714285714285712</v>
      </c>
      <c r="N5" s="7">
        <f t="shared" si="1"/>
        <v>12.142857142857142</v>
      </c>
      <c r="O5" s="7">
        <f t="shared" si="2"/>
        <v>21.176470588235297</v>
      </c>
      <c r="P5" s="7">
        <f t="shared" si="3"/>
        <v>97.411764705882362</v>
      </c>
      <c r="Q5" s="24">
        <f t="shared" si="4"/>
        <v>27.285714285714285</v>
      </c>
      <c r="R5" s="2">
        <v>33.700000000000003</v>
      </c>
      <c r="S5" s="7">
        <f t="shared" ref="S5:S13" si="7">(R5-R4)/7*1000</f>
        <v>171.42857142857184</v>
      </c>
    </row>
    <row r="6" spans="1:22" ht="12.9" customHeight="1" x14ac:dyDescent="0.25">
      <c r="B6" s="5" t="s">
        <v>36</v>
      </c>
      <c r="C6" s="11">
        <v>41582</v>
      </c>
      <c r="D6" s="2">
        <v>6</v>
      </c>
      <c r="F6" s="2">
        <v>3884</v>
      </c>
      <c r="G6" s="2">
        <v>131</v>
      </c>
      <c r="H6" s="2">
        <v>7049</v>
      </c>
      <c r="I6" s="2">
        <v>20376</v>
      </c>
      <c r="J6" s="6">
        <f t="shared" si="0"/>
        <v>4.8571428571428568</v>
      </c>
      <c r="K6" s="24">
        <f t="shared" si="5"/>
        <v>20.238095238095237</v>
      </c>
      <c r="L6" s="24"/>
      <c r="M6" s="24">
        <f t="shared" si="6"/>
        <v>42.857142857142861</v>
      </c>
      <c r="N6" s="7">
        <f t="shared" si="1"/>
        <v>13.285714285714286</v>
      </c>
      <c r="O6" s="7">
        <f t="shared" si="2"/>
        <v>21.93548387096774</v>
      </c>
      <c r="P6" s="7">
        <f t="shared" si="3"/>
        <v>86.451612903225794</v>
      </c>
      <c r="Q6" s="24">
        <f t="shared" si="4"/>
        <v>31</v>
      </c>
      <c r="R6" s="2">
        <v>35.4</v>
      </c>
      <c r="S6" s="7">
        <f t="shared" si="7"/>
        <v>242.85714285714224</v>
      </c>
      <c r="T6" s="14" t="s">
        <v>14</v>
      </c>
    </row>
    <row r="7" spans="1:22" ht="12.9" customHeight="1" x14ac:dyDescent="0.25">
      <c r="B7" s="5" t="s">
        <v>37</v>
      </c>
      <c r="C7" s="11">
        <v>41589</v>
      </c>
      <c r="D7" s="2">
        <v>6</v>
      </c>
      <c r="F7" s="2">
        <v>3921</v>
      </c>
      <c r="G7" s="2">
        <v>134</v>
      </c>
      <c r="H7" s="2">
        <v>7144</v>
      </c>
      <c r="I7" s="2">
        <v>20571</v>
      </c>
      <c r="J7" s="6">
        <f t="shared" si="0"/>
        <v>5.2857142857142856</v>
      </c>
      <c r="K7" s="24">
        <f t="shared" si="5"/>
        <v>22.023809523809522</v>
      </c>
      <c r="L7" s="24"/>
      <c r="M7" s="24">
        <f t="shared" si="6"/>
        <v>25.714285714285712</v>
      </c>
      <c r="N7" s="7">
        <f t="shared" si="1"/>
        <v>13.571428571428571</v>
      </c>
      <c r="O7" s="7">
        <f t="shared" si="2"/>
        <v>23.368421052631579</v>
      </c>
      <c r="P7" s="7">
        <f t="shared" si="3"/>
        <v>82.736842105263165</v>
      </c>
      <c r="Q7" s="24">
        <f t="shared" si="4"/>
        <v>27.857142857142858</v>
      </c>
      <c r="R7" s="2">
        <v>36.5</v>
      </c>
      <c r="S7" s="7">
        <f t="shared" si="7"/>
        <v>157.14285714285734</v>
      </c>
    </row>
    <row r="8" spans="1:22" ht="12.9" customHeight="1" x14ac:dyDescent="0.25">
      <c r="B8" s="5" t="s">
        <v>38</v>
      </c>
      <c r="C8" s="11">
        <v>41596</v>
      </c>
      <c r="D8" s="2">
        <v>3</v>
      </c>
      <c r="F8" s="2">
        <v>3959</v>
      </c>
      <c r="G8" s="2">
        <v>138</v>
      </c>
      <c r="H8" s="2">
        <v>7242</v>
      </c>
      <c r="I8" s="2">
        <v>20776</v>
      </c>
      <c r="J8" s="6">
        <f t="shared" si="0"/>
        <v>5.4285714285714288</v>
      </c>
      <c r="K8" s="24">
        <f t="shared" si="5"/>
        <v>22.61904761904762</v>
      </c>
      <c r="L8" s="24"/>
      <c r="M8" s="24">
        <f t="shared" si="6"/>
        <v>34.285714285714285</v>
      </c>
      <c r="N8" s="7">
        <f t="shared" si="1"/>
        <v>14</v>
      </c>
      <c r="O8" s="7">
        <f t="shared" si="2"/>
        <v>23.265306122448983</v>
      </c>
      <c r="P8" s="7">
        <f t="shared" si="3"/>
        <v>79.591836734693871</v>
      </c>
      <c r="Q8" s="24">
        <f t="shared" si="4"/>
        <v>29.285714285714285</v>
      </c>
      <c r="R8" s="2">
        <v>37.6</v>
      </c>
      <c r="S8" s="7">
        <f t="shared" si="7"/>
        <v>157.14285714285734</v>
      </c>
    </row>
    <row r="9" spans="1:22" ht="12.9" customHeight="1" x14ac:dyDescent="0.25">
      <c r="B9" s="5" t="s">
        <v>39</v>
      </c>
      <c r="C9" s="11">
        <v>41603</v>
      </c>
      <c r="D9" s="2">
        <v>0</v>
      </c>
      <c r="F9" s="2">
        <v>4014</v>
      </c>
      <c r="G9" s="2">
        <v>142</v>
      </c>
      <c r="H9" s="2">
        <v>7357</v>
      </c>
      <c r="I9" s="2">
        <v>21028</v>
      </c>
      <c r="J9" s="6">
        <f t="shared" si="0"/>
        <v>7.8571428571428568</v>
      </c>
      <c r="K9" s="24">
        <f t="shared" si="5"/>
        <v>32.738095238095241</v>
      </c>
      <c r="L9" s="24"/>
      <c r="M9" s="24">
        <f t="shared" si="6"/>
        <v>34.285714285714285</v>
      </c>
      <c r="N9" s="7">
        <f t="shared" si="1"/>
        <v>16.428571428571427</v>
      </c>
      <c r="O9" s="7">
        <f t="shared" si="2"/>
        <v>28.695652173913043</v>
      </c>
      <c r="P9" s="7">
        <f t="shared" si="3"/>
        <v>58.956521739130437</v>
      </c>
      <c r="Q9" s="24">
        <f t="shared" si="4"/>
        <v>36</v>
      </c>
      <c r="R9" s="2">
        <v>38.9</v>
      </c>
      <c r="S9" s="7">
        <f t="shared" si="7"/>
        <v>185.7142857142853</v>
      </c>
    </row>
    <row r="10" spans="1:22" ht="12.9" customHeight="1" x14ac:dyDescent="0.25">
      <c r="B10" s="5" t="s">
        <v>40</v>
      </c>
      <c r="C10" s="11">
        <v>41610</v>
      </c>
      <c r="D10" s="2">
        <v>0</v>
      </c>
      <c r="F10" s="2">
        <v>4066</v>
      </c>
      <c r="G10" s="2">
        <v>146</v>
      </c>
      <c r="H10" s="2">
        <v>7474</v>
      </c>
      <c r="I10" s="2">
        <v>21272</v>
      </c>
      <c r="J10" s="6">
        <f t="shared" si="0"/>
        <v>7.4285714285714288</v>
      </c>
      <c r="K10" s="24">
        <f t="shared" si="5"/>
        <v>30.952380952380953</v>
      </c>
      <c r="L10" s="24"/>
      <c r="M10" s="24">
        <f t="shared" si="6"/>
        <v>34.285714285714285</v>
      </c>
      <c r="N10" s="7">
        <f t="shared" si="1"/>
        <v>16.714285714285715</v>
      </c>
      <c r="O10" s="7">
        <f t="shared" si="2"/>
        <v>26.666666666666664</v>
      </c>
      <c r="P10" s="7">
        <f t="shared" si="3"/>
        <v>59.487179487179475</v>
      </c>
      <c r="Q10" s="24">
        <f t="shared" si="4"/>
        <v>34.857142857142854</v>
      </c>
      <c r="R10" s="2">
        <v>40.1</v>
      </c>
      <c r="S10" s="7">
        <f t="shared" si="7"/>
        <v>171.42857142857184</v>
      </c>
    </row>
    <row r="11" spans="1:22" ht="12.9" customHeight="1" x14ac:dyDescent="0.25">
      <c r="B11" s="5" t="s">
        <v>41</v>
      </c>
      <c r="C11" s="11">
        <v>41617</v>
      </c>
      <c r="D11" s="2">
        <v>-1</v>
      </c>
      <c r="F11" s="2">
        <v>4118</v>
      </c>
      <c r="G11" s="2">
        <v>149</v>
      </c>
      <c r="H11" s="2">
        <v>7580</v>
      </c>
      <c r="I11" s="2">
        <v>21517</v>
      </c>
      <c r="J11" s="6">
        <f t="shared" si="0"/>
        <v>7.4285714285714288</v>
      </c>
      <c r="K11" s="24">
        <f t="shared" si="5"/>
        <v>30.952380952380953</v>
      </c>
      <c r="L11" s="24"/>
      <c r="M11" s="24">
        <f t="shared" si="6"/>
        <v>25.714285714285712</v>
      </c>
      <c r="N11" s="7">
        <f t="shared" si="1"/>
        <v>15.142857142857142</v>
      </c>
      <c r="O11" s="7">
        <f t="shared" si="2"/>
        <v>29.433962264150946</v>
      </c>
      <c r="P11" s="7">
        <f t="shared" si="3"/>
        <v>65.660377358490564</v>
      </c>
      <c r="Q11" s="24">
        <f t="shared" si="4"/>
        <v>35</v>
      </c>
      <c r="R11" s="2">
        <v>41.2</v>
      </c>
      <c r="S11" s="7">
        <f t="shared" si="7"/>
        <v>157.14285714285734</v>
      </c>
      <c r="T11" s="14">
        <v>-3.24</v>
      </c>
    </row>
    <row r="12" spans="1:22" ht="12.9" customHeight="1" x14ac:dyDescent="0.25">
      <c r="B12" s="5" t="s">
        <v>42</v>
      </c>
      <c r="C12" s="11">
        <v>41624</v>
      </c>
      <c r="D12" s="2">
        <v>4</v>
      </c>
      <c r="F12" s="2">
        <v>4151</v>
      </c>
      <c r="G12" s="2">
        <v>153</v>
      </c>
      <c r="H12" s="2">
        <v>7670</v>
      </c>
      <c r="I12" s="2">
        <v>21723</v>
      </c>
      <c r="J12" s="6">
        <f t="shared" si="0"/>
        <v>4.7142857142857144</v>
      </c>
      <c r="K12" s="24">
        <f t="shared" si="5"/>
        <v>19.642857142857142</v>
      </c>
      <c r="L12" s="24"/>
      <c r="M12" s="24">
        <f t="shared" si="6"/>
        <v>34.285714285714285</v>
      </c>
      <c r="N12" s="7">
        <f t="shared" si="1"/>
        <v>12.857142857142858</v>
      </c>
      <c r="O12" s="7">
        <f t="shared" si="2"/>
        <v>22</v>
      </c>
      <c r="P12" s="7">
        <f t="shared" si="3"/>
        <v>89.999999999999986</v>
      </c>
      <c r="Q12" s="24">
        <f t="shared" si="4"/>
        <v>29.428571428571427</v>
      </c>
      <c r="R12" s="2">
        <v>42.3</v>
      </c>
      <c r="S12" s="7">
        <f t="shared" si="7"/>
        <v>157.14285714285634</v>
      </c>
    </row>
    <row r="13" spans="1:22" ht="12.9" customHeight="1" x14ac:dyDescent="0.25">
      <c r="B13" s="5" t="s">
        <v>43</v>
      </c>
      <c r="C13" s="11">
        <v>41631</v>
      </c>
      <c r="D13" s="2">
        <v>4</v>
      </c>
      <c r="F13" s="2">
        <v>4190</v>
      </c>
      <c r="G13" s="2">
        <v>156</v>
      </c>
      <c r="H13" s="2">
        <v>7767</v>
      </c>
      <c r="I13" s="2">
        <v>21935</v>
      </c>
      <c r="J13" s="6">
        <f t="shared" si="0"/>
        <v>5.5714285714285712</v>
      </c>
      <c r="K13" s="24">
        <f t="shared" si="5"/>
        <v>23.214285714285712</v>
      </c>
      <c r="L13" s="24"/>
      <c r="M13" s="24">
        <f t="shared" si="6"/>
        <v>25.714285714285712</v>
      </c>
      <c r="N13" s="7">
        <f t="shared" si="1"/>
        <v>13.857142857142858</v>
      </c>
      <c r="O13" s="7">
        <f t="shared" si="2"/>
        <v>24.123711340206182</v>
      </c>
      <c r="P13" s="7">
        <f t="shared" si="3"/>
        <v>79.793814432989706</v>
      </c>
      <c r="Q13" s="24">
        <f t="shared" si="4"/>
        <v>30.285714285714285</v>
      </c>
      <c r="R13" s="2">
        <v>43.2</v>
      </c>
      <c r="S13" s="7">
        <f t="shared" si="7"/>
        <v>128.57142857142938</v>
      </c>
    </row>
    <row r="14" spans="1:22" s="17" customFormat="1" ht="12.9" customHeight="1" x14ac:dyDescent="0.25">
      <c r="B14" s="17" t="s">
        <v>44</v>
      </c>
      <c r="C14" s="29">
        <v>41638</v>
      </c>
      <c r="D14" s="17">
        <v>3</v>
      </c>
      <c r="E14" s="17">
        <v>102</v>
      </c>
      <c r="F14" s="17">
        <v>4226</v>
      </c>
      <c r="G14" s="17">
        <v>159</v>
      </c>
      <c r="H14" s="17">
        <v>7858</v>
      </c>
      <c r="I14" s="17">
        <v>22113</v>
      </c>
      <c r="J14" s="20">
        <f>(F14-F13)/7</f>
        <v>5.1428571428571432</v>
      </c>
      <c r="K14" s="24">
        <f t="shared" si="5"/>
        <v>21.428571428571431</v>
      </c>
      <c r="L14" s="6">
        <f>K14/E14</f>
        <v>0.21008403361344541</v>
      </c>
      <c r="M14" s="24">
        <f t="shared" si="6"/>
        <v>25.714285714285712</v>
      </c>
      <c r="N14" s="21">
        <f>(H14-H13)/7</f>
        <v>13</v>
      </c>
      <c r="O14" s="21">
        <f t="shared" ref="O14:O45" si="8">J14/N14*60</f>
        <v>23.736263736263737</v>
      </c>
      <c r="P14" s="21">
        <f t="shared" ref="P14:P45" si="9">(24-J14)/N14*60</f>
        <v>87.032967032967036</v>
      </c>
      <c r="Q14" s="26">
        <f>(I14-I13)/7</f>
        <v>25.428571428571427</v>
      </c>
      <c r="R14" s="17">
        <v>44.1</v>
      </c>
      <c r="S14" s="21">
        <f>(R14-R13)/7*1000</f>
        <v>128.57142857142836</v>
      </c>
      <c r="T14" s="22"/>
      <c r="U14" s="23"/>
      <c r="V14" s="19"/>
    </row>
    <row r="15" spans="1:22" s="17" customFormat="1" ht="12.9" customHeight="1" x14ac:dyDescent="0.25">
      <c r="B15" s="17" t="s">
        <v>45</v>
      </c>
      <c r="C15" s="18">
        <v>41645</v>
      </c>
      <c r="D15" s="17">
        <v>0</v>
      </c>
      <c r="E15" s="17">
        <v>117</v>
      </c>
      <c r="F15" s="17">
        <v>4269</v>
      </c>
      <c r="G15" s="17">
        <v>163</v>
      </c>
      <c r="H15" s="17">
        <v>7960</v>
      </c>
      <c r="I15" s="17">
        <v>22345</v>
      </c>
      <c r="J15" s="20">
        <f t="shared" ref="J15:J46" si="10">(F15-F14)/7</f>
        <v>6.1428571428571432</v>
      </c>
      <c r="K15" s="24">
        <f t="shared" si="5"/>
        <v>25.595238095238098</v>
      </c>
      <c r="L15" s="6">
        <f t="shared" ref="L15:L78" si="11">K15/E15</f>
        <v>0.2187627187627188</v>
      </c>
      <c r="M15" s="24">
        <f t="shared" si="6"/>
        <v>34.285714285714285</v>
      </c>
      <c r="N15" s="21">
        <f t="shared" ref="N15:N46" si="12">(H15-H14)/7</f>
        <v>14.571428571428571</v>
      </c>
      <c r="O15" s="21">
        <f t="shared" si="8"/>
        <v>25.294117647058826</v>
      </c>
      <c r="P15" s="21">
        <f t="shared" si="9"/>
        <v>73.529411764705884</v>
      </c>
      <c r="Q15" s="26">
        <f t="shared" ref="Q15:Q46" si="13">(I15-I14)/7</f>
        <v>33.142857142857146</v>
      </c>
      <c r="R15" s="17">
        <v>45.8</v>
      </c>
      <c r="S15" s="21">
        <f t="shared" ref="S15:S46" si="14">(R15-R14)/7*1000</f>
        <v>242.85714285714224</v>
      </c>
      <c r="T15" s="22"/>
      <c r="U15" s="23"/>
      <c r="V15" s="19"/>
    </row>
    <row r="16" spans="1:22" ht="12.9" customHeight="1" x14ac:dyDescent="0.25">
      <c r="B16" s="2" t="s">
        <v>46</v>
      </c>
      <c r="C16" s="12">
        <v>41652</v>
      </c>
      <c r="D16" s="2">
        <v>-12</v>
      </c>
      <c r="E16" s="2">
        <v>216</v>
      </c>
      <c r="F16" s="2">
        <v>4358</v>
      </c>
      <c r="G16" s="2">
        <v>167</v>
      </c>
      <c r="H16" s="2">
        <v>8082</v>
      </c>
      <c r="I16" s="2">
        <v>22673</v>
      </c>
      <c r="J16" s="6">
        <f t="shared" si="10"/>
        <v>12.714285714285714</v>
      </c>
      <c r="K16" s="24">
        <f t="shared" si="5"/>
        <v>52.976190476190474</v>
      </c>
      <c r="L16" s="6">
        <f t="shared" si="11"/>
        <v>0.24526014109347441</v>
      </c>
      <c r="M16" s="24">
        <f t="shared" si="6"/>
        <v>34.285714285714285</v>
      </c>
      <c r="N16" s="7">
        <f t="shared" si="12"/>
        <v>17.428571428571427</v>
      </c>
      <c r="O16" s="7">
        <f t="shared" si="8"/>
        <v>43.770491803278688</v>
      </c>
      <c r="P16" s="7">
        <f t="shared" si="9"/>
        <v>38.852459016393446</v>
      </c>
      <c r="Q16" s="24">
        <f t="shared" si="13"/>
        <v>46.857142857142854</v>
      </c>
      <c r="R16" s="2">
        <v>46.9</v>
      </c>
      <c r="S16" s="7">
        <f t="shared" si="14"/>
        <v>157.14285714285734</v>
      </c>
      <c r="U16" s="16"/>
      <c r="V16" s="1"/>
    </row>
    <row r="17" spans="2:22" ht="12.9" customHeight="1" x14ac:dyDescent="0.25">
      <c r="B17" s="2" t="s">
        <v>47</v>
      </c>
      <c r="C17" s="12">
        <v>41659</v>
      </c>
      <c r="D17" s="2">
        <v>-13</v>
      </c>
      <c r="E17" s="2">
        <v>220</v>
      </c>
      <c r="F17" s="2">
        <v>4444</v>
      </c>
      <c r="G17" s="2">
        <v>170</v>
      </c>
      <c r="H17" s="2">
        <v>8214</v>
      </c>
      <c r="I17" s="2">
        <v>22986</v>
      </c>
      <c r="J17" s="6">
        <f t="shared" si="10"/>
        <v>12.285714285714286</v>
      </c>
      <c r="K17" s="24">
        <f t="shared" si="5"/>
        <v>51.190476190476197</v>
      </c>
      <c r="L17" s="6">
        <f t="shared" si="11"/>
        <v>0.23268398268398272</v>
      </c>
      <c r="M17" s="24">
        <f t="shared" si="6"/>
        <v>25.714285714285712</v>
      </c>
      <c r="N17" s="7">
        <f t="shared" si="12"/>
        <v>18.857142857142858</v>
      </c>
      <c r="O17" s="7">
        <f t="shared" si="8"/>
        <v>39.090909090909086</v>
      </c>
      <c r="P17" s="7">
        <f t="shared" si="9"/>
        <v>37.272727272727266</v>
      </c>
      <c r="Q17" s="24">
        <f t="shared" si="13"/>
        <v>44.714285714285715</v>
      </c>
      <c r="R17" s="2">
        <v>47.9</v>
      </c>
      <c r="S17" s="7">
        <f t="shared" si="14"/>
        <v>142.85714285714286</v>
      </c>
      <c r="T17" s="14">
        <v>-4.24</v>
      </c>
      <c r="U17" s="16"/>
      <c r="V17" s="1"/>
    </row>
    <row r="18" spans="2:22" ht="12.9" customHeight="1" x14ac:dyDescent="0.25">
      <c r="B18" s="2" t="s">
        <v>48</v>
      </c>
      <c r="C18" s="12">
        <v>41666</v>
      </c>
      <c r="D18" s="2">
        <v>-10</v>
      </c>
      <c r="E18" s="2">
        <v>176</v>
      </c>
      <c r="F18" s="2">
        <v>4513</v>
      </c>
      <c r="G18" s="2">
        <v>174</v>
      </c>
      <c r="H18" s="2">
        <v>8336</v>
      </c>
      <c r="I18" s="2">
        <v>23251</v>
      </c>
      <c r="J18" s="6">
        <f t="shared" si="10"/>
        <v>9.8571428571428577</v>
      </c>
      <c r="K18" s="24">
        <f t="shared" si="5"/>
        <v>41.071428571428577</v>
      </c>
      <c r="L18" s="6">
        <f t="shared" si="11"/>
        <v>0.23336038961038963</v>
      </c>
      <c r="M18" s="24">
        <f t="shared" si="6"/>
        <v>34.285714285714285</v>
      </c>
      <c r="N18" s="7">
        <f t="shared" si="12"/>
        <v>17.428571428571427</v>
      </c>
      <c r="O18" s="7">
        <f t="shared" si="8"/>
        <v>33.934426229508205</v>
      </c>
      <c r="P18" s="7">
        <f t="shared" si="9"/>
        <v>48.688524590163937</v>
      </c>
      <c r="Q18" s="24">
        <f t="shared" si="13"/>
        <v>37.857142857142854</v>
      </c>
      <c r="R18" s="2">
        <v>49</v>
      </c>
      <c r="S18" s="7">
        <f t="shared" si="14"/>
        <v>157.14285714285734</v>
      </c>
      <c r="U18" s="16"/>
      <c r="V18" s="1"/>
    </row>
    <row r="19" spans="2:22" ht="12.9" customHeight="1" x14ac:dyDescent="0.25">
      <c r="B19" s="2" t="s">
        <v>49</v>
      </c>
      <c r="C19" s="12">
        <v>41673</v>
      </c>
      <c r="D19" s="2">
        <v>0</v>
      </c>
      <c r="E19" s="2">
        <v>131</v>
      </c>
      <c r="F19" s="2">
        <v>4560</v>
      </c>
      <c r="G19" s="2">
        <v>178</v>
      </c>
      <c r="H19" s="2">
        <v>8444</v>
      </c>
      <c r="I19" s="2">
        <v>23486</v>
      </c>
      <c r="J19" s="6">
        <f t="shared" si="10"/>
        <v>6.7142857142857144</v>
      </c>
      <c r="K19" s="24">
        <f t="shared" si="5"/>
        <v>27.976190476190478</v>
      </c>
      <c r="L19" s="6">
        <f t="shared" si="11"/>
        <v>0.21355870592511816</v>
      </c>
      <c r="M19" s="24">
        <f t="shared" si="6"/>
        <v>34.285714285714285</v>
      </c>
      <c r="N19" s="7">
        <f t="shared" si="12"/>
        <v>15.428571428571429</v>
      </c>
      <c r="O19" s="7">
        <f t="shared" si="8"/>
        <v>26.111111111111111</v>
      </c>
      <c r="P19" s="7">
        <f t="shared" si="9"/>
        <v>67.222222222222214</v>
      </c>
      <c r="Q19" s="24">
        <f t="shared" si="13"/>
        <v>33.571428571428569</v>
      </c>
      <c r="R19" s="2">
        <v>50.2</v>
      </c>
      <c r="S19" s="7">
        <f t="shared" si="14"/>
        <v>171.42857142857184</v>
      </c>
      <c r="U19" s="16"/>
      <c r="V19" s="1"/>
    </row>
    <row r="20" spans="2:22" ht="12.9" customHeight="1" x14ac:dyDescent="0.25">
      <c r="B20" s="2" t="s">
        <v>50</v>
      </c>
      <c r="C20" s="12">
        <v>41680</v>
      </c>
      <c r="D20" s="2">
        <v>1</v>
      </c>
      <c r="E20" s="2">
        <v>115</v>
      </c>
      <c r="F20" s="2">
        <v>4598</v>
      </c>
      <c r="G20" s="2">
        <v>182</v>
      </c>
      <c r="H20" s="2">
        <v>8546</v>
      </c>
      <c r="I20" s="2">
        <v>23699</v>
      </c>
      <c r="J20" s="6">
        <f t="shared" si="10"/>
        <v>5.4285714285714288</v>
      </c>
      <c r="K20" s="24">
        <f t="shared" si="5"/>
        <v>22.61904761904762</v>
      </c>
      <c r="L20" s="6">
        <f t="shared" si="11"/>
        <v>0.19668737060041408</v>
      </c>
      <c r="M20" s="24">
        <f t="shared" si="6"/>
        <v>34.285714285714285</v>
      </c>
      <c r="N20" s="7">
        <f t="shared" si="12"/>
        <v>14.571428571428571</v>
      </c>
      <c r="O20" s="7">
        <f t="shared" si="8"/>
        <v>22.352941176470587</v>
      </c>
      <c r="P20" s="7">
        <f t="shared" si="9"/>
        <v>76.470588235294116</v>
      </c>
      <c r="Q20" s="24">
        <f t="shared" si="13"/>
        <v>30.428571428571427</v>
      </c>
      <c r="R20" s="2">
        <v>51.4</v>
      </c>
      <c r="S20" s="7">
        <f t="shared" si="14"/>
        <v>171.42857142857082</v>
      </c>
      <c r="U20" s="16"/>
      <c r="V20" s="1"/>
    </row>
    <row r="21" spans="2:22" ht="12.9" customHeight="1" x14ac:dyDescent="0.25">
      <c r="B21" s="2" t="s">
        <v>51</v>
      </c>
      <c r="C21" s="12">
        <v>41687</v>
      </c>
      <c r="D21" s="2">
        <v>1</v>
      </c>
      <c r="E21" s="2">
        <v>117</v>
      </c>
      <c r="F21" s="2">
        <v>4638</v>
      </c>
      <c r="G21" s="2">
        <v>186</v>
      </c>
      <c r="H21" s="2">
        <v>8649</v>
      </c>
      <c r="I21" s="2">
        <v>23915</v>
      </c>
      <c r="J21" s="6">
        <f t="shared" si="10"/>
        <v>5.7142857142857144</v>
      </c>
      <c r="K21" s="24">
        <f t="shared" si="5"/>
        <v>23.80952380952381</v>
      </c>
      <c r="L21" s="6">
        <f t="shared" si="11"/>
        <v>0.20350020350020351</v>
      </c>
      <c r="M21" s="24">
        <f t="shared" si="6"/>
        <v>34.285714285714285</v>
      </c>
      <c r="N21" s="7">
        <f t="shared" si="12"/>
        <v>14.714285714285714</v>
      </c>
      <c r="O21" s="7">
        <f t="shared" si="8"/>
        <v>23.300970873786412</v>
      </c>
      <c r="P21" s="7">
        <f t="shared" si="9"/>
        <v>74.5631067961165</v>
      </c>
      <c r="Q21" s="24">
        <f t="shared" si="13"/>
        <v>30.857142857142858</v>
      </c>
      <c r="R21" s="2">
        <v>53</v>
      </c>
      <c r="S21" s="7">
        <f t="shared" si="14"/>
        <v>228.57142857142878</v>
      </c>
      <c r="T21" s="14" t="s">
        <v>15</v>
      </c>
      <c r="U21" s="16"/>
      <c r="V21" s="1"/>
    </row>
    <row r="22" spans="2:22" ht="12.9" customHeight="1" x14ac:dyDescent="0.25">
      <c r="B22" s="2" t="s">
        <v>52</v>
      </c>
      <c r="C22" s="12">
        <v>41694</v>
      </c>
      <c r="D22" s="2">
        <v>2</v>
      </c>
      <c r="E22" s="2">
        <v>114</v>
      </c>
      <c r="F22" s="2">
        <v>4674</v>
      </c>
      <c r="G22" s="2">
        <v>190</v>
      </c>
      <c r="H22" s="2">
        <v>8747</v>
      </c>
      <c r="I22" s="2">
        <v>24112</v>
      </c>
      <c r="J22" s="6">
        <f t="shared" si="10"/>
        <v>5.1428571428571432</v>
      </c>
      <c r="K22" s="24">
        <f t="shared" si="5"/>
        <v>21.428571428571431</v>
      </c>
      <c r="L22" s="6">
        <f t="shared" si="11"/>
        <v>0.18796992481203009</v>
      </c>
      <c r="M22" s="24">
        <f t="shared" si="6"/>
        <v>34.285714285714285</v>
      </c>
      <c r="N22" s="7">
        <f t="shared" si="12"/>
        <v>14</v>
      </c>
      <c r="O22" s="7">
        <f t="shared" si="8"/>
        <v>22.040816326530614</v>
      </c>
      <c r="P22" s="7">
        <f t="shared" si="9"/>
        <v>80.816326530612244</v>
      </c>
      <c r="Q22" s="24">
        <f t="shared" si="13"/>
        <v>28.142857142857142</v>
      </c>
      <c r="R22" s="2">
        <v>54.1</v>
      </c>
      <c r="S22" s="7">
        <f t="shared" si="14"/>
        <v>157.14285714285734</v>
      </c>
      <c r="U22" s="16"/>
      <c r="V22" s="1"/>
    </row>
    <row r="23" spans="2:22" ht="12.9" customHeight="1" x14ac:dyDescent="0.25">
      <c r="B23" s="2" t="s">
        <v>53</v>
      </c>
      <c r="C23" s="12">
        <v>41701</v>
      </c>
      <c r="D23" s="2">
        <v>3</v>
      </c>
      <c r="E23" s="2">
        <v>108</v>
      </c>
      <c r="F23" s="2">
        <v>4710</v>
      </c>
      <c r="G23" s="2">
        <v>194</v>
      </c>
      <c r="H23" s="2">
        <v>8841</v>
      </c>
      <c r="I23" s="2">
        <v>24309</v>
      </c>
      <c r="J23" s="6">
        <f t="shared" si="10"/>
        <v>5.1428571428571432</v>
      </c>
      <c r="K23" s="24">
        <f t="shared" si="5"/>
        <v>21.428571428571431</v>
      </c>
      <c r="L23" s="6">
        <f t="shared" si="11"/>
        <v>0.19841269841269843</v>
      </c>
      <c r="M23" s="24">
        <f t="shared" si="6"/>
        <v>34.285714285714285</v>
      </c>
      <c r="N23" s="7">
        <f t="shared" si="12"/>
        <v>13.428571428571429</v>
      </c>
      <c r="O23" s="7">
        <f t="shared" si="8"/>
        <v>22.978723404255319</v>
      </c>
      <c r="P23" s="7">
        <f t="shared" si="9"/>
        <v>84.255319148936167</v>
      </c>
      <c r="Q23" s="24">
        <f t="shared" si="13"/>
        <v>28.142857142857142</v>
      </c>
      <c r="R23" s="2">
        <v>55.2</v>
      </c>
      <c r="S23" s="7">
        <f t="shared" si="14"/>
        <v>157.14285714285734</v>
      </c>
      <c r="U23" s="16"/>
      <c r="V23" s="1"/>
    </row>
    <row r="24" spans="2:22" ht="12.9" customHeight="1" x14ac:dyDescent="0.25">
      <c r="B24" s="2" t="s">
        <v>54</v>
      </c>
      <c r="C24" s="12">
        <v>41708</v>
      </c>
      <c r="D24" s="2">
        <v>4</v>
      </c>
      <c r="E24" s="2">
        <v>97</v>
      </c>
      <c r="F24" s="2">
        <v>4739</v>
      </c>
      <c r="G24" s="2">
        <v>198</v>
      </c>
      <c r="H24" s="2">
        <v>8926</v>
      </c>
      <c r="I24" s="2">
        <v>24496</v>
      </c>
      <c r="J24" s="6">
        <f t="shared" si="10"/>
        <v>4.1428571428571432</v>
      </c>
      <c r="K24" s="24">
        <f t="shared" si="5"/>
        <v>17.261904761904763</v>
      </c>
      <c r="L24" s="6">
        <f t="shared" si="11"/>
        <v>0.17795778105056456</v>
      </c>
      <c r="M24" s="24">
        <f t="shared" si="6"/>
        <v>34.285714285714285</v>
      </c>
      <c r="N24" s="7">
        <f t="shared" si="12"/>
        <v>12.142857142857142</v>
      </c>
      <c r="O24" s="7">
        <f t="shared" si="8"/>
        <v>20.470588235294123</v>
      </c>
      <c r="P24" s="7">
        <f t="shared" si="9"/>
        <v>98.117647058823536</v>
      </c>
      <c r="Q24" s="24">
        <f t="shared" si="13"/>
        <v>26.714285714285715</v>
      </c>
      <c r="R24" s="2">
        <v>56.8</v>
      </c>
      <c r="S24" s="7">
        <f t="shared" si="14"/>
        <v>228.57142857142776</v>
      </c>
      <c r="U24" s="16"/>
      <c r="V24" s="1"/>
    </row>
    <row r="25" spans="2:22" ht="12.9" customHeight="1" x14ac:dyDescent="0.25">
      <c r="B25" s="2" t="s">
        <v>55</v>
      </c>
      <c r="C25" s="12">
        <v>41715</v>
      </c>
      <c r="D25" s="2">
        <v>1</v>
      </c>
      <c r="E25" s="2">
        <v>129</v>
      </c>
      <c r="F25" s="2">
        <v>4777</v>
      </c>
      <c r="G25" s="2">
        <v>202</v>
      </c>
      <c r="H25" s="2">
        <v>9031</v>
      </c>
      <c r="I25" s="2">
        <v>24699</v>
      </c>
      <c r="J25" s="6">
        <f t="shared" si="10"/>
        <v>5.4285714285714288</v>
      </c>
      <c r="K25" s="24">
        <f t="shared" si="5"/>
        <v>22.61904761904762</v>
      </c>
      <c r="L25" s="6">
        <f t="shared" si="11"/>
        <v>0.17534145441122187</v>
      </c>
      <c r="M25" s="24">
        <f t="shared" si="6"/>
        <v>34.285714285714285</v>
      </c>
      <c r="N25" s="7">
        <f t="shared" si="12"/>
        <v>15</v>
      </c>
      <c r="O25" s="7">
        <f t="shared" si="8"/>
        <v>21.714285714285715</v>
      </c>
      <c r="P25" s="7">
        <f t="shared" si="9"/>
        <v>74.285714285714278</v>
      </c>
      <c r="Q25" s="24">
        <f t="shared" si="13"/>
        <v>29</v>
      </c>
      <c r="R25" s="2">
        <v>58.3</v>
      </c>
      <c r="S25" s="7">
        <f t="shared" si="14"/>
        <v>214.28571428571428</v>
      </c>
      <c r="U25" s="16"/>
      <c r="V25" s="1"/>
    </row>
    <row r="26" spans="2:22" ht="12.9" customHeight="1" x14ac:dyDescent="0.25">
      <c r="B26" s="2" t="s">
        <v>56</v>
      </c>
      <c r="C26" s="12">
        <v>41722</v>
      </c>
      <c r="D26" s="2">
        <v>5</v>
      </c>
      <c r="E26" s="2">
        <v>94</v>
      </c>
      <c r="F26" s="2">
        <v>4807</v>
      </c>
      <c r="G26" s="2">
        <v>206</v>
      </c>
      <c r="H26" s="2">
        <v>9116</v>
      </c>
      <c r="I26" s="2">
        <v>24870</v>
      </c>
      <c r="J26" s="6">
        <f t="shared" si="10"/>
        <v>4.2857142857142856</v>
      </c>
      <c r="K26" s="24">
        <f t="shared" si="5"/>
        <v>17.857142857142858</v>
      </c>
      <c r="L26" s="6">
        <f t="shared" si="11"/>
        <v>0.1899696048632219</v>
      </c>
      <c r="M26" s="24">
        <f t="shared" si="6"/>
        <v>34.285714285714285</v>
      </c>
      <c r="N26" s="7">
        <f t="shared" si="12"/>
        <v>12.142857142857142</v>
      </c>
      <c r="O26" s="7">
        <f t="shared" si="8"/>
        <v>21.176470588235297</v>
      </c>
      <c r="P26" s="7">
        <f t="shared" si="9"/>
        <v>97.411764705882362</v>
      </c>
      <c r="Q26" s="24">
        <f t="shared" si="13"/>
        <v>24.428571428571427</v>
      </c>
      <c r="R26" s="2">
        <v>59.2</v>
      </c>
      <c r="S26" s="7">
        <f t="shared" si="14"/>
        <v>128.57142857142938</v>
      </c>
      <c r="U26" s="16"/>
      <c r="V26" s="1"/>
    </row>
    <row r="27" spans="2:22" ht="12.9" customHeight="1" x14ac:dyDescent="0.25">
      <c r="B27" s="2" t="s">
        <v>57</v>
      </c>
      <c r="C27" s="12">
        <v>41729</v>
      </c>
      <c r="D27" s="2">
        <v>5</v>
      </c>
      <c r="E27" s="2">
        <v>109</v>
      </c>
      <c r="F27" s="2">
        <v>4835</v>
      </c>
      <c r="G27" s="2">
        <v>209</v>
      </c>
      <c r="H27" s="2">
        <v>9203</v>
      </c>
      <c r="I27" s="2">
        <v>25047</v>
      </c>
      <c r="J27" s="6">
        <f t="shared" si="10"/>
        <v>4</v>
      </c>
      <c r="K27" s="24">
        <f t="shared" si="5"/>
        <v>16.666666666666664</v>
      </c>
      <c r="L27" s="6">
        <f t="shared" si="11"/>
        <v>0.1529051987767584</v>
      </c>
      <c r="M27" s="24">
        <f t="shared" si="6"/>
        <v>25.714285714285712</v>
      </c>
      <c r="N27" s="7">
        <f t="shared" si="12"/>
        <v>12.428571428571429</v>
      </c>
      <c r="O27" s="7">
        <f t="shared" si="8"/>
        <v>19.310344827586206</v>
      </c>
      <c r="P27" s="7">
        <f t="shared" si="9"/>
        <v>96.551724137931032</v>
      </c>
      <c r="Q27" s="24">
        <f t="shared" si="13"/>
        <v>25.285714285714285</v>
      </c>
      <c r="R27" s="2">
        <v>60.4</v>
      </c>
      <c r="S27" s="7">
        <f t="shared" si="14"/>
        <v>171.42857142857082</v>
      </c>
      <c r="U27" s="16"/>
      <c r="V27" s="1"/>
    </row>
    <row r="28" spans="2:22" ht="12.9" customHeight="1" x14ac:dyDescent="0.25">
      <c r="B28" s="2" t="s">
        <v>58</v>
      </c>
      <c r="C28" s="12">
        <v>41736</v>
      </c>
      <c r="D28" s="2">
        <v>5</v>
      </c>
      <c r="E28" s="2">
        <v>100</v>
      </c>
      <c r="F28" s="2">
        <v>4866</v>
      </c>
      <c r="G28" s="2">
        <v>213</v>
      </c>
      <c r="H28" s="2">
        <v>9290</v>
      </c>
      <c r="I28" s="2">
        <v>25230</v>
      </c>
      <c r="J28" s="6">
        <f t="shared" si="10"/>
        <v>4.4285714285714288</v>
      </c>
      <c r="K28" s="24">
        <f t="shared" si="5"/>
        <v>18.452380952380953</v>
      </c>
      <c r="L28" s="6">
        <f t="shared" si="11"/>
        <v>0.18452380952380953</v>
      </c>
      <c r="M28" s="24">
        <f t="shared" si="6"/>
        <v>34.285714285714285</v>
      </c>
      <c r="N28" s="7">
        <f t="shared" si="12"/>
        <v>12.428571428571429</v>
      </c>
      <c r="O28" s="7">
        <f t="shared" si="8"/>
        <v>21.379310344827587</v>
      </c>
      <c r="P28" s="7">
        <f t="shared" si="9"/>
        <v>94.482758620689637</v>
      </c>
      <c r="Q28" s="24">
        <f t="shared" si="13"/>
        <v>26.142857142857142</v>
      </c>
      <c r="R28" s="2">
        <v>61.5</v>
      </c>
      <c r="S28" s="7">
        <f t="shared" si="14"/>
        <v>157.14285714285734</v>
      </c>
      <c r="U28" s="16"/>
      <c r="V28" s="1"/>
    </row>
    <row r="29" spans="2:22" ht="12.9" customHeight="1" x14ac:dyDescent="0.25">
      <c r="B29" s="2" t="s">
        <v>59</v>
      </c>
      <c r="C29" s="12">
        <v>41743</v>
      </c>
      <c r="D29" s="2">
        <v>10</v>
      </c>
      <c r="E29" s="2">
        <v>72</v>
      </c>
      <c r="F29" s="2">
        <v>4893</v>
      </c>
      <c r="G29" s="2">
        <v>216</v>
      </c>
      <c r="H29" s="2">
        <v>9381</v>
      </c>
      <c r="I29" s="2">
        <v>25402</v>
      </c>
      <c r="J29" s="6">
        <f t="shared" si="10"/>
        <v>3.8571428571428572</v>
      </c>
      <c r="K29" s="24">
        <f t="shared" si="5"/>
        <v>16.071428571428573</v>
      </c>
      <c r="L29" s="6">
        <f t="shared" si="11"/>
        <v>0.22321428571428573</v>
      </c>
      <c r="M29" s="24">
        <f t="shared" si="6"/>
        <v>25.714285714285712</v>
      </c>
      <c r="N29" s="7">
        <f t="shared" si="12"/>
        <v>13</v>
      </c>
      <c r="O29" s="7">
        <f t="shared" si="8"/>
        <v>17.802197802197803</v>
      </c>
      <c r="P29" s="7">
        <f t="shared" si="9"/>
        <v>92.967032967032964</v>
      </c>
      <c r="Q29" s="24">
        <f t="shared" si="13"/>
        <v>24.571428571428573</v>
      </c>
      <c r="R29" s="2">
        <v>62.4</v>
      </c>
      <c r="S29" s="7">
        <f t="shared" si="14"/>
        <v>128.57142857142836</v>
      </c>
      <c r="U29" s="16"/>
      <c r="V29" s="1"/>
    </row>
    <row r="30" spans="2:22" ht="12.9" customHeight="1" x14ac:dyDescent="0.25">
      <c r="B30" s="2" t="s">
        <v>60</v>
      </c>
      <c r="C30" s="12">
        <v>41750</v>
      </c>
      <c r="D30" s="2">
        <v>13</v>
      </c>
      <c r="E30" s="2">
        <v>56</v>
      </c>
      <c r="F30" s="2">
        <v>4909</v>
      </c>
      <c r="G30" s="2">
        <v>220</v>
      </c>
      <c r="H30" s="2">
        <v>9442</v>
      </c>
      <c r="I30" s="2">
        <v>25548</v>
      </c>
      <c r="J30" s="6">
        <f t="shared" si="10"/>
        <v>2.2857142857142856</v>
      </c>
      <c r="K30" s="24">
        <f t="shared" si="5"/>
        <v>9.5238095238095237</v>
      </c>
      <c r="L30" s="6">
        <f t="shared" si="11"/>
        <v>0.17006802721088435</v>
      </c>
      <c r="M30" s="24">
        <f t="shared" si="6"/>
        <v>34.285714285714285</v>
      </c>
      <c r="N30" s="7">
        <f t="shared" si="12"/>
        <v>8.7142857142857135</v>
      </c>
      <c r="O30" s="7">
        <f t="shared" si="8"/>
        <v>15.737704918032788</v>
      </c>
      <c r="P30" s="7">
        <f t="shared" si="9"/>
        <v>149.50819672131152</v>
      </c>
      <c r="Q30" s="24">
        <f t="shared" si="13"/>
        <v>20.857142857142858</v>
      </c>
      <c r="R30" s="2">
        <v>63.5</v>
      </c>
      <c r="S30" s="7">
        <f t="shared" si="14"/>
        <v>157.14285714285734</v>
      </c>
      <c r="U30" s="16"/>
      <c r="V30" s="1"/>
    </row>
    <row r="31" spans="2:22" ht="12.9" customHeight="1" x14ac:dyDescent="0.25">
      <c r="B31" s="2" t="s">
        <v>61</v>
      </c>
      <c r="C31" s="12">
        <v>41757</v>
      </c>
      <c r="D31" s="2">
        <v>6</v>
      </c>
      <c r="E31" s="2">
        <v>78</v>
      </c>
      <c r="F31" s="2">
        <v>4930</v>
      </c>
      <c r="G31" s="2">
        <v>223</v>
      </c>
      <c r="H31" s="2">
        <v>9512</v>
      </c>
      <c r="I31" s="2">
        <v>25708</v>
      </c>
      <c r="J31" s="6">
        <f t="shared" si="10"/>
        <v>3</v>
      </c>
      <c r="K31" s="24">
        <f t="shared" si="5"/>
        <v>12.5</v>
      </c>
      <c r="L31" s="6">
        <f t="shared" si="11"/>
        <v>0.16025641025641027</v>
      </c>
      <c r="M31" s="24">
        <f t="shared" si="6"/>
        <v>25.714285714285712</v>
      </c>
      <c r="N31" s="7">
        <f t="shared" si="12"/>
        <v>10</v>
      </c>
      <c r="O31" s="7">
        <f t="shared" si="8"/>
        <v>18</v>
      </c>
      <c r="P31" s="7">
        <f t="shared" si="9"/>
        <v>126</v>
      </c>
      <c r="Q31" s="24">
        <f t="shared" si="13"/>
        <v>22.857142857142858</v>
      </c>
      <c r="R31" s="2">
        <v>64.900000000000006</v>
      </c>
      <c r="S31" s="7">
        <f t="shared" si="14"/>
        <v>200.00000000000082</v>
      </c>
      <c r="U31" s="16"/>
      <c r="V31" s="1"/>
    </row>
    <row r="32" spans="2:22" ht="12.9" customHeight="1" x14ac:dyDescent="0.25">
      <c r="B32" s="2" t="s">
        <v>62</v>
      </c>
      <c r="C32" s="12">
        <v>41764</v>
      </c>
      <c r="D32" s="2">
        <v>12</v>
      </c>
      <c r="E32" s="2">
        <v>75</v>
      </c>
      <c r="F32" s="2">
        <v>4934</v>
      </c>
      <c r="G32" s="2">
        <v>227</v>
      </c>
      <c r="H32" s="2">
        <v>9606</v>
      </c>
      <c r="I32" s="2">
        <v>25890</v>
      </c>
      <c r="J32" s="6">
        <f t="shared" si="10"/>
        <v>0.5714285714285714</v>
      </c>
      <c r="K32" s="24">
        <f t="shared" si="5"/>
        <v>2.3809523809523809</v>
      </c>
      <c r="L32" s="6">
        <f t="shared" si="11"/>
        <v>3.1746031746031744E-2</v>
      </c>
      <c r="M32" s="24">
        <f t="shared" si="6"/>
        <v>34.285714285714285</v>
      </c>
      <c r="N32" s="7">
        <f t="shared" si="12"/>
        <v>13.428571428571429</v>
      </c>
      <c r="O32" s="7">
        <f t="shared" si="8"/>
        <v>2.5531914893617023</v>
      </c>
      <c r="P32" s="7">
        <f t="shared" si="9"/>
        <v>104.68085106382978</v>
      </c>
      <c r="Q32" s="24">
        <f t="shared" si="13"/>
        <v>26</v>
      </c>
      <c r="R32" s="2">
        <v>65.900000000000006</v>
      </c>
      <c r="S32" s="7">
        <f t="shared" si="14"/>
        <v>142.85714285714286</v>
      </c>
      <c r="U32" s="16"/>
      <c r="V32" s="1"/>
    </row>
    <row r="33" spans="2:22" ht="12.9" customHeight="1" x14ac:dyDescent="0.25">
      <c r="B33" s="2" t="s">
        <v>63</v>
      </c>
      <c r="C33" s="12">
        <v>41771</v>
      </c>
      <c r="D33" s="2">
        <v>15</v>
      </c>
      <c r="E33" s="2">
        <v>49</v>
      </c>
      <c r="F33" s="28">
        <v>4965</v>
      </c>
      <c r="G33" s="2">
        <v>230</v>
      </c>
      <c r="H33" s="2">
        <v>9697</v>
      </c>
      <c r="I33" s="2">
        <v>26069</v>
      </c>
      <c r="J33" s="6">
        <f t="shared" si="10"/>
        <v>4.4285714285714288</v>
      </c>
      <c r="K33" s="24">
        <f t="shared" si="5"/>
        <v>18.452380952380953</v>
      </c>
      <c r="M33" s="24">
        <f t="shared" si="6"/>
        <v>25.714285714285712</v>
      </c>
      <c r="N33" s="7">
        <f t="shared" si="12"/>
        <v>13</v>
      </c>
      <c r="O33" s="7">
        <f t="shared" si="8"/>
        <v>20.439560439560442</v>
      </c>
      <c r="P33" s="7">
        <f t="shared" si="9"/>
        <v>90.329670329670321</v>
      </c>
      <c r="Q33" s="24">
        <f t="shared" si="13"/>
        <v>25.571428571428573</v>
      </c>
      <c r="R33" s="2">
        <v>66.900000000000006</v>
      </c>
      <c r="S33" s="7">
        <f t="shared" si="14"/>
        <v>142.85714285714286</v>
      </c>
      <c r="U33" s="16"/>
      <c r="V33" s="2">
        <v>4937</v>
      </c>
    </row>
    <row r="34" spans="2:22" ht="12.9" customHeight="1" x14ac:dyDescent="0.25">
      <c r="B34" s="2" t="s">
        <v>64</v>
      </c>
      <c r="C34" s="12">
        <v>41778</v>
      </c>
      <c r="D34" s="2">
        <v>18</v>
      </c>
      <c r="E34" s="2">
        <v>7</v>
      </c>
      <c r="F34" s="2">
        <v>4982</v>
      </c>
      <c r="G34" s="2">
        <v>233</v>
      </c>
      <c r="H34" s="2">
        <v>9732</v>
      </c>
      <c r="I34" s="2">
        <v>26179</v>
      </c>
      <c r="J34" s="6">
        <f t="shared" si="10"/>
        <v>2.4285714285714284</v>
      </c>
      <c r="K34" s="24">
        <f t="shared" si="5"/>
        <v>10.119047619047619</v>
      </c>
      <c r="M34" s="24">
        <f t="shared" si="6"/>
        <v>25.714285714285712</v>
      </c>
      <c r="N34" s="7">
        <f t="shared" si="12"/>
        <v>5</v>
      </c>
      <c r="O34" s="7">
        <f t="shared" si="8"/>
        <v>29.142857142857139</v>
      </c>
      <c r="P34" s="7">
        <f t="shared" si="9"/>
        <v>258.85714285714289</v>
      </c>
      <c r="Q34" s="24">
        <f t="shared" si="13"/>
        <v>15.714285714285714</v>
      </c>
      <c r="R34" s="2">
        <v>68</v>
      </c>
      <c r="S34" s="7">
        <f t="shared" si="14"/>
        <v>157.14285714285634</v>
      </c>
      <c r="T34" s="14" t="s">
        <v>16</v>
      </c>
      <c r="U34" s="16"/>
    </row>
    <row r="35" spans="2:22" ht="12.9" customHeight="1" x14ac:dyDescent="0.25">
      <c r="B35" s="2" t="s">
        <v>65</v>
      </c>
      <c r="C35" s="12">
        <v>41785</v>
      </c>
      <c r="D35" s="2">
        <v>10</v>
      </c>
      <c r="E35" s="2">
        <v>44</v>
      </c>
      <c r="F35" s="2">
        <v>5006</v>
      </c>
      <c r="G35" s="2">
        <v>237</v>
      </c>
      <c r="H35" s="2">
        <v>9788</v>
      </c>
      <c r="I35" s="2">
        <v>26318</v>
      </c>
      <c r="J35" s="6">
        <f t="shared" si="10"/>
        <v>3.4285714285714284</v>
      </c>
      <c r="K35" s="24">
        <f t="shared" si="5"/>
        <v>14.285714285714285</v>
      </c>
      <c r="M35" s="24">
        <f t="shared" si="6"/>
        <v>34.285714285714285</v>
      </c>
      <c r="N35" s="7">
        <f t="shared" si="12"/>
        <v>8</v>
      </c>
      <c r="O35" s="7">
        <f t="shared" si="8"/>
        <v>25.714285714285712</v>
      </c>
      <c r="P35" s="7">
        <f t="shared" si="9"/>
        <v>154.28571428571431</v>
      </c>
      <c r="Q35" s="24">
        <f t="shared" si="13"/>
        <v>19.857142857142858</v>
      </c>
      <c r="R35" s="2">
        <v>69.400000000000006</v>
      </c>
      <c r="S35" s="7">
        <f t="shared" si="14"/>
        <v>200.00000000000082</v>
      </c>
      <c r="U35" s="16"/>
      <c r="V35" s="1"/>
    </row>
    <row r="36" spans="2:22" ht="12.9" customHeight="1" x14ac:dyDescent="0.25">
      <c r="B36" s="2" t="s">
        <v>66</v>
      </c>
      <c r="C36" s="12">
        <v>41792</v>
      </c>
      <c r="D36" s="2">
        <v>15</v>
      </c>
      <c r="E36" s="2">
        <v>9</v>
      </c>
      <c r="F36" s="2">
        <v>5014</v>
      </c>
      <c r="G36" s="2">
        <v>240</v>
      </c>
      <c r="H36" s="2">
        <v>9832</v>
      </c>
      <c r="I36" s="2">
        <v>26432</v>
      </c>
      <c r="J36" s="6">
        <f t="shared" si="10"/>
        <v>1.1428571428571428</v>
      </c>
      <c r="K36" s="24">
        <f t="shared" si="5"/>
        <v>4.7619047619047619</v>
      </c>
      <c r="M36" s="24">
        <f t="shared" si="6"/>
        <v>25.714285714285712</v>
      </c>
      <c r="N36" s="7">
        <f t="shared" si="12"/>
        <v>6.2857142857142856</v>
      </c>
      <c r="O36" s="7">
        <f t="shared" si="8"/>
        <v>10.90909090909091</v>
      </c>
      <c r="P36" s="7">
        <f t="shared" si="9"/>
        <v>218.18181818181819</v>
      </c>
      <c r="Q36" s="24">
        <f t="shared" si="13"/>
        <v>16.285714285714285</v>
      </c>
      <c r="R36" s="2">
        <v>70.599999999999994</v>
      </c>
      <c r="S36" s="7">
        <f t="shared" si="14"/>
        <v>171.4285714285698</v>
      </c>
      <c r="U36" s="16"/>
      <c r="V36" s="1"/>
    </row>
    <row r="37" spans="2:22" ht="12.9" customHeight="1" x14ac:dyDescent="0.25">
      <c r="B37" s="2" t="s">
        <v>67</v>
      </c>
      <c r="C37" s="12">
        <v>41799</v>
      </c>
      <c r="D37" s="2">
        <v>14</v>
      </c>
      <c r="E37" s="2">
        <v>21</v>
      </c>
      <c r="F37" s="2">
        <v>5022</v>
      </c>
      <c r="G37" s="2">
        <v>244</v>
      </c>
      <c r="H37" s="2">
        <v>9880</v>
      </c>
      <c r="I37" s="2">
        <v>26549</v>
      </c>
      <c r="J37" s="6">
        <f t="shared" si="10"/>
        <v>1.1428571428571428</v>
      </c>
      <c r="K37" s="24">
        <f t="shared" si="5"/>
        <v>4.7619047619047619</v>
      </c>
      <c r="M37" s="24">
        <f t="shared" si="6"/>
        <v>34.285714285714285</v>
      </c>
      <c r="N37" s="7">
        <f t="shared" si="12"/>
        <v>6.8571428571428568</v>
      </c>
      <c r="O37" s="7">
        <f t="shared" si="8"/>
        <v>10</v>
      </c>
      <c r="P37" s="7">
        <f t="shared" si="9"/>
        <v>200</v>
      </c>
      <c r="Q37" s="24">
        <f t="shared" si="13"/>
        <v>16.714285714285715</v>
      </c>
      <c r="R37" s="2">
        <v>72</v>
      </c>
      <c r="S37" s="7">
        <f t="shared" si="14"/>
        <v>200.00000000000082</v>
      </c>
      <c r="U37" s="16"/>
      <c r="V37" s="1"/>
    </row>
    <row r="38" spans="2:22" ht="12.9" customHeight="1" x14ac:dyDescent="0.25">
      <c r="B38" s="2" t="s">
        <v>68</v>
      </c>
      <c r="C38" s="12">
        <v>41806</v>
      </c>
      <c r="D38" s="2">
        <v>13</v>
      </c>
      <c r="E38" s="2">
        <v>50</v>
      </c>
      <c r="F38" s="2">
        <v>5040</v>
      </c>
      <c r="G38" s="2">
        <v>247</v>
      </c>
      <c r="H38" s="2">
        <v>9940</v>
      </c>
      <c r="I38" s="2">
        <v>26688</v>
      </c>
      <c r="J38" s="6">
        <f t="shared" si="10"/>
        <v>2.5714285714285716</v>
      </c>
      <c r="K38" s="24">
        <f t="shared" si="5"/>
        <v>10.714285714285715</v>
      </c>
      <c r="M38" s="24">
        <f t="shared" si="6"/>
        <v>25.714285714285712</v>
      </c>
      <c r="N38" s="7">
        <f t="shared" si="12"/>
        <v>8.5714285714285712</v>
      </c>
      <c r="O38" s="7">
        <f t="shared" si="8"/>
        <v>18.000000000000004</v>
      </c>
      <c r="P38" s="7">
        <f t="shared" si="9"/>
        <v>150</v>
      </c>
      <c r="Q38" s="24">
        <f t="shared" si="13"/>
        <v>19.857142857142858</v>
      </c>
      <c r="R38" s="2">
        <v>73</v>
      </c>
      <c r="S38" s="7">
        <f t="shared" si="14"/>
        <v>142.85714285714286</v>
      </c>
      <c r="U38" s="16"/>
      <c r="V38" s="1"/>
    </row>
    <row r="39" spans="2:22" ht="12.9" customHeight="1" x14ac:dyDescent="0.25">
      <c r="B39" s="2" t="s">
        <v>69</v>
      </c>
      <c r="C39" s="12">
        <v>41813</v>
      </c>
      <c r="D39" s="2">
        <v>13</v>
      </c>
      <c r="E39" s="2">
        <v>35</v>
      </c>
      <c r="F39" s="2">
        <v>5057</v>
      </c>
      <c r="G39" s="2">
        <v>251</v>
      </c>
      <c r="H39" s="2">
        <v>10002</v>
      </c>
      <c r="I39" s="2">
        <v>26827</v>
      </c>
      <c r="J39" s="6">
        <f t="shared" si="10"/>
        <v>2.4285714285714284</v>
      </c>
      <c r="K39" s="24">
        <f t="shared" si="5"/>
        <v>10.119047619047619</v>
      </c>
      <c r="M39" s="24">
        <f t="shared" si="6"/>
        <v>34.285714285714285</v>
      </c>
      <c r="N39" s="7">
        <f t="shared" si="12"/>
        <v>8.8571428571428577</v>
      </c>
      <c r="O39" s="7">
        <f t="shared" si="8"/>
        <v>16.451612903225804</v>
      </c>
      <c r="P39" s="7">
        <f t="shared" si="9"/>
        <v>146.12903225806451</v>
      </c>
      <c r="Q39" s="24">
        <f t="shared" si="13"/>
        <v>19.857142857142858</v>
      </c>
      <c r="R39" s="2">
        <v>74.5</v>
      </c>
      <c r="S39" s="7">
        <f t="shared" si="14"/>
        <v>214.28571428571428</v>
      </c>
      <c r="U39" s="16"/>
      <c r="V39" s="1"/>
    </row>
    <row r="40" spans="2:22" ht="12.9" customHeight="1" x14ac:dyDescent="0.25">
      <c r="B40" s="2" t="s">
        <v>70</v>
      </c>
      <c r="C40" s="12">
        <v>41820</v>
      </c>
      <c r="D40" s="2">
        <v>16</v>
      </c>
      <c r="E40" s="2">
        <v>19</v>
      </c>
      <c r="F40" s="2">
        <v>5063</v>
      </c>
      <c r="G40" s="2">
        <v>256</v>
      </c>
      <c r="H40" s="2">
        <v>10046</v>
      </c>
      <c r="I40" s="2">
        <v>26929</v>
      </c>
      <c r="J40" s="6">
        <f t="shared" si="10"/>
        <v>0.8571428571428571</v>
      </c>
      <c r="K40" s="24">
        <f t="shared" si="5"/>
        <v>3.5714285714285712</v>
      </c>
      <c r="M40" s="24">
        <f t="shared" si="6"/>
        <v>42.857142857142861</v>
      </c>
      <c r="N40" s="7">
        <f t="shared" si="12"/>
        <v>6.2857142857142856</v>
      </c>
      <c r="O40" s="7">
        <f t="shared" si="8"/>
        <v>8.1818181818181817</v>
      </c>
      <c r="P40" s="7">
        <f t="shared" si="9"/>
        <v>220.90909090909091</v>
      </c>
      <c r="Q40" s="24">
        <f t="shared" si="13"/>
        <v>14.571428571428571</v>
      </c>
      <c r="R40" s="2">
        <v>76</v>
      </c>
      <c r="S40" s="7">
        <f t="shared" si="14"/>
        <v>214.28571428571428</v>
      </c>
      <c r="U40" s="16"/>
      <c r="V40" s="1"/>
    </row>
    <row r="41" spans="2:22" ht="12.9" customHeight="1" x14ac:dyDescent="0.25">
      <c r="B41" s="2" t="s">
        <v>71</v>
      </c>
      <c r="C41" s="12">
        <v>41827</v>
      </c>
      <c r="D41" s="2">
        <v>18</v>
      </c>
      <c r="E41" s="2">
        <v>7</v>
      </c>
      <c r="F41" s="2">
        <v>5069</v>
      </c>
      <c r="G41" s="2">
        <v>260</v>
      </c>
      <c r="H41" s="2">
        <v>10092</v>
      </c>
      <c r="I41" s="2">
        <v>27030</v>
      </c>
      <c r="J41" s="6">
        <f t="shared" si="10"/>
        <v>0.8571428571428571</v>
      </c>
      <c r="K41" s="24">
        <f t="shared" si="5"/>
        <v>3.5714285714285712</v>
      </c>
      <c r="M41" s="24">
        <f t="shared" si="6"/>
        <v>34.285714285714285</v>
      </c>
      <c r="N41" s="7">
        <f t="shared" si="12"/>
        <v>6.5714285714285712</v>
      </c>
      <c r="O41" s="7">
        <f t="shared" si="8"/>
        <v>7.8260869565217392</v>
      </c>
      <c r="P41" s="7">
        <f t="shared" si="9"/>
        <v>211.30434782608697</v>
      </c>
      <c r="Q41" s="24">
        <f t="shared" si="13"/>
        <v>14.428571428571429</v>
      </c>
      <c r="R41" s="2">
        <v>77.8</v>
      </c>
      <c r="S41" s="7">
        <f t="shared" si="14"/>
        <v>257.14285714285671</v>
      </c>
      <c r="U41" s="16"/>
      <c r="V41" s="1"/>
    </row>
    <row r="42" spans="2:22" ht="12.9" customHeight="1" x14ac:dyDescent="0.25">
      <c r="B42" s="2" t="s">
        <v>72</v>
      </c>
      <c r="C42" s="12">
        <v>41834</v>
      </c>
      <c r="D42" s="2">
        <v>20</v>
      </c>
      <c r="E42" s="2">
        <v>4</v>
      </c>
      <c r="F42" s="2">
        <v>5074</v>
      </c>
      <c r="G42" s="2">
        <v>260</v>
      </c>
      <c r="H42" s="2">
        <v>10140</v>
      </c>
      <c r="I42" s="2">
        <v>27133</v>
      </c>
      <c r="J42" s="6">
        <f t="shared" si="10"/>
        <v>0.7142857142857143</v>
      </c>
      <c r="K42" s="24">
        <f t="shared" si="5"/>
        <v>2.9761904761904763</v>
      </c>
      <c r="M42" s="24">
        <f t="shared" si="6"/>
        <v>0</v>
      </c>
      <c r="N42" s="7">
        <f t="shared" si="12"/>
        <v>6.8571428571428568</v>
      </c>
      <c r="O42" s="7">
        <f t="shared" si="8"/>
        <v>6.25</v>
      </c>
      <c r="P42" s="7">
        <f t="shared" si="9"/>
        <v>203.75</v>
      </c>
      <c r="Q42" s="24">
        <f t="shared" si="13"/>
        <v>14.714285714285714</v>
      </c>
      <c r="R42" s="2">
        <v>77.8</v>
      </c>
      <c r="S42" s="7">
        <f t="shared" si="14"/>
        <v>0</v>
      </c>
      <c r="U42" s="16"/>
      <c r="V42" s="1"/>
    </row>
    <row r="43" spans="2:22" ht="12.9" customHeight="1" x14ac:dyDescent="0.25">
      <c r="B43" s="2" t="s">
        <v>73</v>
      </c>
      <c r="C43" s="12">
        <v>41841</v>
      </c>
      <c r="D43" s="2">
        <v>24</v>
      </c>
      <c r="E43" s="2">
        <v>3</v>
      </c>
      <c r="F43" s="2">
        <v>5076</v>
      </c>
      <c r="G43" s="2">
        <v>262</v>
      </c>
      <c r="H43" s="2">
        <v>10172</v>
      </c>
      <c r="I43" s="2">
        <v>27232</v>
      </c>
      <c r="J43" s="6">
        <f t="shared" si="10"/>
        <v>0.2857142857142857</v>
      </c>
      <c r="K43" s="24">
        <f t="shared" si="5"/>
        <v>1.1904761904761905</v>
      </c>
      <c r="M43" s="24">
        <f t="shared" si="6"/>
        <v>17.142857142857142</v>
      </c>
      <c r="N43" s="7">
        <f t="shared" si="12"/>
        <v>4.5714285714285712</v>
      </c>
      <c r="O43" s="7">
        <f t="shared" si="8"/>
        <v>3.75</v>
      </c>
      <c r="P43" s="7">
        <f t="shared" si="9"/>
        <v>311.25000000000006</v>
      </c>
      <c r="Q43" s="24">
        <f t="shared" si="13"/>
        <v>14.142857142857142</v>
      </c>
      <c r="R43" s="2">
        <v>79.599999999999994</v>
      </c>
      <c r="S43" s="7">
        <f t="shared" si="14"/>
        <v>257.14285714285671</v>
      </c>
      <c r="U43" s="16"/>
      <c r="V43" s="1"/>
    </row>
    <row r="44" spans="2:22" ht="12.9" customHeight="1" x14ac:dyDescent="0.25">
      <c r="B44" s="2" t="s">
        <v>74</v>
      </c>
      <c r="C44" s="12">
        <v>41848</v>
      </c>
      <c r="D44" s="2">
        <v>24</v>
      </c>
      <c r="E44" s="2">
        <v>1</v>
      </c>
      <c r="F44" s="2">
        <v>5078</v>
      </c>
      <c r="G44" s="2">
        <v>264</v>
      </c>
      <c r="H44" s="2">
        <v>10200</v>
      </c>
      <c r="I44" s="2">
        <v>27336</v>
      </c>
      <c r="J44" s="6">
        <f t="shared" si="10"/>
        <v>0.2857142857142857</v>
      </c>
      <c r="K44" s="24">
        <f t="shared" si="5"/>
        <v>1.1904761904761905</v>
      </c>
      <c r="M44" s="24">
        <f t="shared" si="6"/>
        <v>17.142857142857142</v>
      </c>
      <c r="N44" s="7">
        <f t="shared" si="12"/>
        <v>4</v>
      </c>
      <c r="O44" s="7">
        <f t="shared" si="8"/>
        <v>4.2857142857142856</v>
      </c>
      <c r="P44" s="7">
        <f t="shared" si="9"/>
        <v>355.71428571428572</v>
      </c>
      <c r="Q44" s="24">
        <f t="shared" si="13"/>
        <v>14.857142857142858</v>
      </c>
      <c r="R44" s="2">
        <v>81.3</v>
      </c>
      <c r="S44" s="7">
        <f t="shared" si="14"/>
        <v>242.85714285714326</v>
      </c>
      <c r="U44" s="16"/>
      <c r="V44" s="1"/>
    </row>
    <row r="45" spans="2:22" ht="12.9" customHeight="1" x14ac:dyDescent="0.25">
      <c r="B45" s="2" t="s">
        <v>75</v>
      </c>
      <c r="C45" s="12">
        <v>41855</v>
      </c>
      <c r="D45" s="2">
        <v>24</v>
      </c>
      <c r="E45" s="2">
        <v>2</v>
      </c>
      <c r="F45" s="2">
        <v>5080</v>
      </c>
      <c r="G45" s="2">
        <v>266</v>
      </c>
      <c r="H45" s="2">
        <v>10229</v>
      </c>
      <c r="I45" s="2">
        <v>27440</v>
      </c>
      <c r="J45" s="6">
        <f t="shared" si="10"/>
        <v>0.2857142857142857</v>
      </c>
      <c r="K45" s="24">
        <f t="shared" si="5"/>
        <v>1.1904761904761905</v>
      </c>
      <c r="M45" s="24">
        <f t="shared" si="6"/>
        <v>17.142857142857142</v>
      </c>
      <c r="N45" s="7">
        <f t="shared" si="12"/>
        <v>4.1428571428571432</v>
      </c>
      <c r="O45" s="7">
        <f t="shared" si="8"/>
        <v>4.137931034482758</v>
      </c>
      <c r="P45" s="7">
        <f t="shared" si="9"/>
        <v>343.44827586206895</v>
      </c>
      <c r="Q45" s="24">
        <f t="shared" si="13"/>
        <v>14.857142857142858</v>
      </c>
      <c r="R45" s="2">
        <v>82.6</v>
      </c>
      <c r="S45" s="7">
        <f t="shared" si="14"/>
        <v>185.7142857142853</v>
      </c>
      <c r="U45" s="16"/>
      <c r="V45" s="1"/>
    </row>
    <row r="46" spans="2:22" ht="12.9" customHeight="1" x14ac:dyDescent="0.25">
      <c r="B46" s="2" t="s">
        <v>76</v>
      </c>
      <c r="C46" s="12">
        <v>41862</v>
      </c>
      <c r="D46" s="2">
        <v>20</v>
      </c>
      <c r="E46" s="2">
        <v>8</v>
      </c>
      <c r="F46" s="2">
        <v>5082</v>
      </c>
      <c r="G46" s="2">
        <v>268</v>
      </c>
      <c r="H46" s="2">
        <v>10259</v>
      </c>
      <c r="I46" s="2">
        <v>27547</v>
      </c>
      <c r="J46" s="6">
        <f t="shared" si="10"/>
        <v>0.2857142857142857</v>
      </c>
      <c r="K46" s="24">
        <f t="shared" si="5"/>
        <v>1.1904761904761905</v>
      </c>
      <c r="M46" s="24">
        <f t="shared" si="6"/>
        <v>17.142857142857142</v>
      </c>
      <c r="N46" s="7">
        <f t="shared" si="12"/>
        <v>4.2857142857142856</v>
      </c>
      <c r="O46" s="7">
        <f t="shared" ref="O46:O65" si="15">J46/N46*60</f>
        <v>4</v>
      </c>
      <c r="P46" s="7">
        <f t="shared" ref="P46:P65" si="16">(24-J46)/N46*60</f>
        <v>332.00000000000006</v>
      </c>
      <c r="Q46" s="24">
        <f t="shared" si="13"/>
        <v>15.285714285714286</v>
      </c>
      <c r="R46" s="2">
        <v>83.9</v>
      </c>
      <c r="S46" s="7">
        <f t="shared" si="14"/>
        <v>185.71428571428734</v>
      </c>
      <c r="U46" s="16"/>
      <c r="V46" s="1"/>
    </row>
    <row r="47" spans="2:22" ht="12.9" customHeight="1" x14ac:dyDescent="0.25">
      <c r="B47" s="2" t="s">
        <v>77</v>
      </c>
      <c r="C47" s="12">
        <v>41869</v>
      </c>
      <c r="D47" s="2">
        <v>14</v>
      </c>
      <c r="E47" s="2">
        <v>20</v>
      </c>
      <c r="F47" s="2">
        <v>5092</v>
      </c>
      <c r="G47" s="2">
        <v>271</v>
      </c>
      <c r="H47" s="2">
        <v>10307</v>
      </c>
      <c r="I47" s="2">
        <v>27676</v>
      </c>
      <c r="J47" s="6">
        <f t="shared" ref="J47:J65" si="17">(F47-F46)/7</f>
        <v>1.4285714285714286</v>
      </c>
      <c r="K47" s="24">
        <f t="shared" si="5"/>
        <v>5.9523809523809526</v>
      </c>
      <c r="M47" s="24">
        <f t="shared" si="6"/>
        <v>25.714285714285712</v>
      </c>
      <c r="N47" s="7">
        <f t="shared" ref="N47:N65" si="18">(H47-H46)/7</f>
        <v>6.8571428571428568</v>
      </c>
      <c r="O47" s="7">
        <f t="shared" si="15"/>
        <v>12.5</v>
      </c>
      <c r="P47" s="7">
        <f t="shared" si="16"/>
        <v>197.50000000000003</v>
      </c>
      <c r="Q47" s="24">
        <f t="shared" ref="Q47:Q65" si="19">(I47-I46)/7</f>
        <v>18.428571428571427</v>
      </c>
      <c r="R47" s="2">
        <v>85.1</v>
      </c>
      <c r="S47" s="7">
        <f t="shared" ref="S47:S65" si="20">(R47-R46)/7*1000</f>
        <v>171.4285714285698</v>
      </c>
      <c r="U47" s="16"/>
      <c r="V47" s="1"/>
    </row>
    <row r="48" spans="2:22" ht="12.9" customHeight="1" x14ac:dyDescent="0.25">
      <c r="B48" s="2" t="s">
        <v>78</v>
      </c>
      <c r="C48" s="12">
        <v>41876</v>
      </c>
      <c r="D48" s="2">
        <v>14</v>
      </c>
      <c r="E48" s="2">
        <v>27</v>
      </c>
      <c r="F48" s="2">
        <v>5102</v>
      </c>
      <c r="G48" s="2">
        <v>272</v>
      </c>
      <c r="H48" s="2">
        <v>10348</v>
      </c>
      <c r="I48" s="2">
        <v>27815</v>
      </c>
      <c r="J48" s="6">
        <f t="shared" si="17"/>
        <v>1.4285714285714286</v>
      </c>
      <c r="K48" s="24">
        <f t="shared" si="5"/>
        <v>5.9523809523809526</v>
      </c>
      <c r="M48" s="24">
        <f t="shared" si="6"/>
        <v>8.5714285714285712</v>
      </c>
      <c r="N48" s="7">
        <f t="shared" si="18"/>
        <v>5.8571428571428568</v>
      </c>
      <c r="O48" s="7">
        <f t="shared" si="15"/>
        <v>14.634146341463415</v>
      </c>
      <c r="P48" s="7">
        <f t="shared" si="16"/>
        <v>231.21951219512198</v>
      </c>
      <c r="Q48" s="24">
        <f t="shared" si="19"/>
        <v>19.857142857142858</v>
      </c>
      <c r="R48" s="2">
        <v>86.4</v>
      </c>
      <c r="S48" s="7">
        <f t="shared" si="20"/>
        <v>185.71428571428734</v>
      </c>
      <c r="U48" s="16"/>
      <c r="V48" s="1"/>
    </row>
    <row r="49" spans="2:22" ht="12.9" customHeight="1" x14ac:dyDescent="0.25">
      <c r="B49" s="2" t="s">
        <v>79</v>
      </c>
      <c r="C49" s="12">
        <v>41883</v>
      </c>
      <c r="D49" s="2">
        <v>14</v>
      </c>
      <c r="E49" s="2">
        <v>27</v>
      </c>
      <c r="F49" s="2">
        <v>5116</v>
      </c>
      <c r="G49" s="2">
        <v>276</v>
      </c>
      <c r="H49" s="2">
        <v>10396</v>
      </c>
      <c r="I49" s="2">
        <v>27971</v>
      </c>
      <c r="J49" s="6">
        <f t="shared" si="17"/>
        <v>2</v>
      </c>
      <c r="K49" s="24">
        <f t="shared" si="5"/>
        <v>8.3333333333333321</v>
      </c>
      <c r="M49" s="24">
        <f t="shared" si="6"/>
        <v>34.285714285714285</v>
      </c>
      <c r="N49" s="7">
        <f t="shared" si="18"/>
        <v>6.8571428571428568</v>
      </c>
      <c r="O49" s="7">
        <f t="shared" si="15"/>
        <v>17.5</v>
      </c>
      <c r="P49" s="7">
        <f t="shared" si="16"/>
        <v>192.5</v>
      </c>
      <c r="Q49" s="24">
        <f t="shared" si="19"/>
        <v>22.285714285714285</v>
      </c>
      <c r="R49" s="2">
        <v>88.1</v>
      </c>
      <c r="S49" s="7">
        <f t="shared" si="20"/>
        <v>242.85714285714124</v>
      </c>
      <c r="U49" s="16"/>
      <c r="V49" s="1"/>
    </row>
    <row r="50" spans="2:22" ht="12.9" customHeight="1" x14ac:dyDescent="0.25">
      <c r="B50" s="2" t="s">
        <v>80</v>
      </c>
      <c r="C50" s="12">
        <v>41890</v>
      </c>
      <c r="D50" s="2">
        <v>13</v>
      </c>
      <c r="E50" s="2">
        <v>23</v>
      </c>
      <c r="F50" s="2">
        <v>5131</v>
      </c>
      <c r="G50" s="2">
        <v>278</v>
      </c>
      <c r="H50" s="2">
        <v>10440</v>
      </c>
      <c r="I50" s="2">
        <v>28124</v>
      </c>
      <c r="J50" s="6">
        <f t="shared" si="17"/>
        <v>2.1428571428571428</v>
      </c>
      <c r="K50" s="24">
        <f t="shared" si="5"/>
        <v>8.9285714285714288</v>
      </c>
      <c r="M50" s="24">
        <f t="shared" si="6"/>
        <v>17.142857142857142</v>
      </c>
      <c r="N50" s="7">
        <f t="shared" si="18"/>
        <v>6.2857142857142856</v>
      </c>
      <c r="O50" s="7">
        <f t="shared" si="15"/>
        <v>20.454545454545453</v>
      </c>
      <c r="P50" s="7">
        <f t="shared" si="16"/>
        <v>208.63636363636365</v>
      </c>
      <c r="Q50" s="24">
        <f t="shared" si="19"/>
        <v>21.857142857142858</v>
      </c>
      <c r="R50" s="2">
        <v>89.4</v>
      </c>
      <c r="S50" s="7">
        <f t="shared" si="20"/>
        <v>185.71428571428734</v>
      </c>
      <c r="U50" s="16"/>
      <c r="V50" s="1"/>
    </row>
    <row r="51" spans="2:22" ht="12.9" customHeight="1" x14ac:dyDescent="0.25">
      <c r="B51" s="2" t="s">
        <v>81</v>
      </c>
      <c r="C51" s="12">
        <v>41897</v>
      </c>
      <c r="D51" s="2">
        <v>13</v>
      </c>
      <c r="E51" s="2">
        <v>40</v>
      </c>
      <c r="F51" s="2">
        <v>5147</v>
      </c>
      <c r="G51" s="2">
        <v>281</v>
      </c>
      <c r="H51" s="2">
        <v>10484</v>
      </c>
      <c r="I51" s="2">
        <v>28278</v>
      </c>
      <c r="J51" s="6">
        <f t="shared" si="17"/>
        <v>2.2857142857142856</v>
      </c>
      <c r="K51" s="24">
        <f t="shared" si="5"/>
        <v>9.5238095238095237</v>
      </c>
      <c r="M51" s="24">
        <f t="shared" si="6"/>
        <v>25.714285714285712</v>
      </c>
      <c r="N51" s="7">
        <f t="shared" si="18"/>
        <v>6.2857142857142856</v>
      </c>
      <c r="O51" s="7">
        <f t="shared" si="15"/>
        <v>21.81818181818182</v>
      </c>
      <c r="P51" s="7">
        <f t="shared" si="16"/>
        <v>207.27272727272728</v>
      </c>
      <c r="Q51" s="24">
        <f t="shared" si="19"/>
        <v>22</v>
      </c>
      <c r="R51" s="2">
        <v>90.7</v>
      </c>
      <c r="S51" s="7">
        <f t="shared" si="20"/>
        <v>185.7142857142853</v>
      </c>
      <c r="U51" s="16"/>
      <c r="V51" s="1"/>
    </row>
    <row r="52" spans="2:22" ht="12.9" customHeight="1" x14ac:dyDescent="0.25">
      <c r="B52" s="2" t="s">
        <v>82</v>
      </c>
      <c r="C52" s="12">
        <v>41904</v>
      </c>
      <c r="D52" s="2">
        <v>10</v>
      </c>
      <c r="E52" s="2">
        <v>56</v>
      </c>
      <c r="F52" s="2">
        <v>5175</v>
      </c>
      <c r="G52" s="2">
        <v>284</v>
      </c>
      <c r="H52" s="2">
        <v>10552</v>
      </c>
      <c r="I52" s="2">
        <v>28470</v>
      </c>
      <c r="J52" s="6">
        <f t="shared" si="17"/>
        <v>4</v>
      </c>
      <c r="K52" s="24">
        <f t="shared" si="5"/>
        <v>16.666666666666664</v>
      </c>
      <c r="M52" s="24">
        <f t="shared" si="6"/>
        <v>25.714285714285712</v>
      </c>
      <c r="N52" s="7">
        <f t="shared" si="18"/>
        <v>9.7142857142857135</v>
      </c>
      <c r="O52" s="7">
        <f t="shared" si="15"/>
        <v>24.705882352941178</v>
      </c>
      <c r="P52" s="7">
        <f t="shared" si="16"/>
        <v>123.5294117647059</v>
      </c>
      <c r="Q52" s="24">
        <f t="shared" si="19"/>
        <v>27.428571428571427</v>
      </c>
      <c r="R52" s="2">
        <v>92</v>
      </c>
      <c r="S52" s="7">
        <f t="shared" si="20"/>
        <v>185.7142857142853</v>
      </c>
      <c r="U52" s="16"/>
      <c r="V52" s="1"/>
    </row>
    <row r="53" spans="2:22" ht="12.9" customHeight="1" x14ac:dyDescent="0.25">
      <c r="B53" s="2" t="s">
        <v>83</v>
      </c>
      <c r="C53" s="12">
        <v>41911</v>
      </c>
      <c r="D53" s="2">
        <v>10</v>
      </c>
      <c r="E53" s="2">
        <v>60</v>
      </c>
      <c r="F53" s="2">
        <v>5204</v>
      </c>
      <c r="G53" s="2">
        <v>287</v>
      </c>
      <c r="H53" s="2">
        <v>10621</v>
      </c>
      <c r="I53" s="2">
        <v>28663</v>
      </c>
      <c r="J53" s="6">
        <f t="shared" si="17"/>
        <v>4.1428571428571432</v>
      </c>
      <c r="K53" s="24">
        <f t="shared" si="5"/>
        <v>17.261904761904763</v>
      </c>
      <c r="M53" s="24">
        <f t="shared" si="6"/>
        <v>25.714285714285712</v>
      </c>
      <c r="N53" s="7">
        <f t="shared" si="18"/>
        <v>9.8571428571428577</v>
      </c>
      <c r="O53" s="7">
        <f t="shared" si="15"/>
        <v>25.217391304347828</v>
      </c>
      <c r="P53" s="7">
        <f t="shared" si="16"/>
        <v>120.86956521739131</v>
      </c>
      <c r="Q53" s="24">
        <f t="shared" si="19"/>
        <v>27.571428571428573</v>
      </c>
      <c r="R53" s="2">
        <v>93.4</v>
      </c>
      <c r="S53" s="7">
        <f t="shared" si="20"/>
        <v>200.00000000000082</v>
      </c>
      <c r="U53" s="16"/>
      <c r="V53" s="1"/>
    </row>
    <row r="54" spans="2:22" ht="12.9" customHeight="1" x14ac:dyDescent="0.25">
      <c r="B54" s="2" t="s">
        <v>84</v>
      </c>
      <c r="C54" s="12">
        <v>41918</v>
      </c>
      <c r="D54" s="2">
        <v>7</v>
      </c>
      <c r="E54" s="2">
        <v>54</v>
      </c>
      <c r="F54" s="2">
        <v>5234</v>
      </c>
      <c r="G54" s="2">
        <v>291</v>
      </c>
      <c r="H54" s="2">
        <v>10688</v>
      </c>
      <c r="I54" s="2">
        <v>28849</v>
      </c>
      <c r="J54" s="6">
        <f t="shared" si="17"/>
        <v>4.2857142857142856</v>
      </c>
      <c r="K54" s="24">
        <f t="shared" si="5"/>
        <v>17.857142857142858</v>
      </c>
      <c r="M54" s="24">
        <f t="shared" si="6"/>
        <v>34.285714285714285</v>
      </c>
      <c r="N54" s="7">
        <f t="shared" si="18"/>
        <v>9.5714285714285712</v>
      </c>
      <c r="O54" s="7">
        <f t="shared" si="15"/>
        <v>26.865671641791046</v>
      </c>
      <c r="P54" s="7">
        <f t="shared" si="16"/>
        <v>123.58208955223881</v>
      </c>
      <c r="Q54" s="24">
        <f t="shared" si="19"/>
        <v>26.571428571428573</v>
      </c>
      <c r="R54" s="2">
        <v>94.6</v>
      </c>
      <c r="S54" s="7">
        <f t="shared" si="20"/>
        <v>171.4285714285698</v>
      </c>
      <c r="U54" s="16"/>
      <c r="V54" s="1"/>
    </row>
    <row r="55" spans="2:22" ht="12.9" customHeight="1" x14ac:dyDescent="0.25">
      <c r="B55" s="2" t="s">
        <v>85</v>
      </c>
      <c r="C55" s="12">
        <v>41925</v>
      </c>
      <c r="D55" s="2">
        <v>2</v>
      </c>
      <c r="E55" s="2">
        <v>93</v>
      </c>
      <c r="F55" s="2">
        <v>5266</v>
      </c>
      <c r="G55" s="2">
        <v>294</v>
      </c>
      <c r="H55" s="2">
        <v>10759</v>
      </c>
      <c r="I55" s="2">
        <v>29040</v>
      </c>
      <c r="J55" s="6">
        <f t="shared" si="17"/>
        <v>4.5714285714285712</v>
      </c>
      <c r="K55" s="24">
        <f t="shared" si="5"/>
        <v>19.047619047619047</v>
      </c>
      <c r="L55" s="6">
        <f t="shared" si="11"/>
        <v>0.20481310803891448</v>
      </c>
      <c r="M55" s="24">
        <f t="shared" si="6"/>
        <v>25.714285714285712</v>
      </c>
      <c r="N55" s="7">
        <f t="shared" si="18"/>
        <v>10.142857142857142</v>
      </c>
      <c r="O55" s="7">
        <f t="shared" si="15"/>
        <v>27.04225352112676</v>
      </c>
      <c r="P55" s="7">
        <f t="shared" si="16"/>
        <v>114.92957746478875</v>
      </c>
      <c r="Q55" s="24">
        <f t="shared" si="19"/>
        <v>27.285714285714285</v>
      </c>
      <c r="R55" s="2">
        <v>95.9</v>
      </c>
      <c r="S55" s="7">
        <f t="shared" si="20"/>
        <v>185.71428571428734</v>
      </c>
      <c r="U55" s="16"/>
      <c r="V55" s="1"/>
    </row>
    <row r="56" spans="2:22" ht="12.9" customHeight="1" x14ac:dyDescent="0.25">
      <c r="B56" s="2" t="s">
        <v>86</v>
      </c>
      <c r="C56" s="12">
        <v>41932</v>
      </c>
      <c r="D56" s="2">
        <v>0</v>
      </c>
      <c r="E56" s="2">
        <v>108</v>
      </c>
      <c r="F56" s="2">
        <v>5304</v>
      </c>
      <c r="G56" s="2">
        <v>297</v>
      </c>
      <c r="H56" s="2">
        <v>10839</v>
      </c>
      <c r="I56" s="2">
        <v>29252</v>
      </c>
      <c r="J56" s="6">
        <f t="shared" si="17"/>
        <v>5.4285714285714288</v>
      </c>
      <c r="K56" s="24">
        <f t="shared" si="5"/>
        <v>22.61904761904762</v>
      </c>
      <c r="L56" s="6">
        <f t="shared" si="11"/>
        <v>0.20943562610229277</v>
      </c>
      <c r="M56" s="24">
        <f t="shared" si="6"/>
        <v>25.714285714285712</v>
      </c>
      <c r="N56" s="7">
        <f t="shared" si="18"/>
        <v>11.428571428571429</v>
      </c>
      <c r="O56" s="7">
        <f t="shared" si="15"/>
        <v>28.500000000000004</v>
      </c>
      <c r="P56" s="7">
        <f t="shared" si="16"/>
        <v>97.499999999999986</v>
      </c>
      <c r="Q56" s="24">
        <f t="shared" si="19"/>
        <v>30.285714285714285</v>
      </c>
      <c r="R56" s="2">
        <v>97.3</v>
      </c>
      <c r="S56" s="7">
        <f t="shared" si="20"/>
        <v>199.99999999999878</v>
      </c>
      <c r="U56" s="16"/>
      <c r="V56" s="1"/>
    </row>
    <row r="57" spans="2:22" ht="12.9" customHeight="1" x14ac:dyDescent="0.25">
      <c r="B57" s="2" t="s">
        <v>87</v>
      </c>
      <c r="C57" s="12">
        <v>41939</v>
      </c>
      <c r="D57" s="2">
        <v>10</v>
      </c>
      <c r="E57" s="2">
        <v>74</v>
      </c>
      <c r="F57" s="2">
        <v>5325</v>
      </c>
      <c r="G57" s="2">
        <v>300</v>
      </c>
      <c r="H57" s="2">
        <v>10890</v>
      </c>
      <c r="I57" s="2">
        <v>29410</v>
      </c>
      <c r="J57" s="6">
        <f t="shared" si="17"/>
        <v>3</v>
      </c>
      <c r="K57" s="24">
        <f t="shared" si="5"/>
        <v>12.5</v>
      </c>
      <c r="L57" s="6">
        <f t="shared" si="11"/>
        <v>0.16891891891891891</v>
      </c>
      <c r="M57" s="24">
        <f t="shared" si="6"/>
        <v>25.714285714285712</v>
      </c>
      <c r="N57" s="7">
        <f t="shared" si="18"/>
        <v>7.2857142857142856</v>
      </c>
      <c r="O57" s="7">
        <f t="shared" si="15"/>
        <v>24.705882352941174</v>
      </c>
      <c r="P57" s="7">
        <f t="shared" si="16"/>
        <v>172.94117647058823</v>
      </c>
      <c r="Q57" s="24">
        <f t="shared" si="19"/>
        <v>22.571428571428573</v>
      </c>
      <c r="R57" s="2">
        <v>98.4</v>
      </c>
      <c r="S57" s="7">
        <f t="shared" si="20"/>
        <v>157.14285714285836</v>
      </c>
      <c r="U57" s="16"/>
      <c r="V57" s="1"/>
    </row>
    <row r="58" spans="2:22" ht="12.9" customHeight="1" x14ac:dyDescent="0.25">
      <c r="B58" s="2" t="s">
        <v>88</v>
      </c>
      <c r="C58" s="12">
        <v>41946</v>
      </c>
      <c r="D58" s="2">
        <v>3</v>
      </c>
      <c r="E58" s="2">
        <v>90</v>
      </c>
      <c r="F58" s="2">
        <v>5354</v>
      </c>
      <c r="G58" s="2">
        <v>304</v>
      </c>
      <c r="H58" s="2">
        <v>10953</v>
      </c>
      <c r="I58" s="2">
        <v>29593</v>
      </c>
      <c r="J58" s="6">
        <f t="shared" si="17"/>
        <v>4.1428571428571432</v>
      </c>
      <c r="K58" s="24">
        <f t="shared" si="5"/>
        <v>17.261904761904763</v>
      </c>
      <c r="L58" s="6">
        <f t="shared" si="11"/>
        <v>0.1917989417989418</v>
      </c>
      <c r="M58" s="24">
        <f t="shared" si="6"/>
        <v>34.285714285714285</v>
      </c>
      <c r="N58" s="7">
        <f t="shared" si="18"/>
        <v>9</v>
      </c>
      <c r="O58" s="7">
        <f t="shared" si="15"/>
        <v>27.61904761904762</v>
      </c>
      <c r="P58" s="7">
        <f t="shared" si="16"/>
        <v>132.38095238095238</v>
      </c>
      <c r="Q58" s="24">
        <f t="shared" si="19"/>
        <v>26.142857142857142</v>
      </c>
      <c r="R58" s="2">
        <v>99.4</v>
      </c>
      <c r="S58" s="7">
        <f t="shared" si="20"/>
        <v>142.85714285714286</v>
      </c>
      <c r="U58" s="16"/>
      <c r="V58" s="1"/>
    </row>
    <row r="59" spans="2:22" ht="12.9" customHeight="1" x14ac:dyDescent="0.25">
      <c r="B59" s="2" t="s">
        <v>89</v>
      </c>
      <c r="C59" s="12">
        <v>41953</v>
      </c>
      <c r="D59" s="2">
        <v>3</v>
      </c>
      <c r="E59" s="2">
        <v>94</v>
      </c>
      <c r="F59" s="2">
        <v>5390</v>
      </c>
      <c r="G59" s="2">
        <v>307</v>
      </c>
      <c r="H59" s="2">
        <v>11024</v>
      </c>
      <c r="I59" s="2">
        <v>29790</v>
      </c>
      <c r="J59" s="6">
        <f t="shared" si="17"/>
        <v>5.1428571428571432</v>
      </c>
      <c r="K59" s="24">
        <f t="shared" si="5"/>
        <v>21.428571428571431</v>
      </c>
      <c r="L59" s="6">
        <f t="shared" si="11"/>
        <v>0.22796352583586629</v>
      </c>
      <c r="M59" s="24">
        <f t="shared" si="6"/>
        <v>25.714285714285712</v>
      </c>
      <c r="N59" s="7">
        <f t="shared" si="18"/>
        <v>10.142857142857142</v>
      </c>
      <c r="O59" s="7">
        <f t="shared" si="15"/>
        <v>30.422535211267611</v>
      </c>
      <c r="P59" s="7">
        <f t="shared" si="16"/>
        <v>111.5492957746479</v>
      </c>
      <c r="Q59" s="24">
        <f t="shared" si="19"/>
        <v>28.142857142857142</v>
      </c>
      <c r="R59" s="2">
        <v>100.9</v>
      </c>
      <c r="S59" s="7">
        <f t="shared" si="20"/>
        <v>214.28571428571428</v>
      </c>
      <c r="U59" s="16"/>
      <c r="V59" s="1"/>
    </row>
    <row r="60" spans="2:22" ht="12.9" customHeight="1" x14ac:dyDescent="0.25">
      <c r="B60" s="2" t="s">
        <v>90</v>
      </c>
      <c r="C60" s="12">
        <v>41960</v>
      </c>
      <c r="D60" s="2">
        <v>3</v>
      </c>
      <c r="E60" s="2">
        <v>122</v>
      </c>
      <c r="F60" s="2">
        <v>5426</v>
      </c>
      <c r="G60" s="2">
        <v>310</v>
      </c>
      <c r="H60" s="2">
        <v>11095</v>
      </c>
      <c r="I60" s="2">
        <v>29987</v>
      </c>
      <c r="J60" s="6">
        <f t="shared" si="17"/>
        <v>5.1428571428571432</v>
      </c>
      <c r="K60" s="24">
        <f t="shared" si="5"/>
        <v>21.428571428571431</v>
      </c>
      <c r="L60" s="6">
        <f t="shared" si="11"/>
        <v>0.17564402810304452</v>
      </c>
      <c r="M60" s="24">
        <f t="shared" si="6"/>
        <v>25.714285714285712</v>
      </c>
      <c r="N60" s="7">
        <f t="shared" si="18"/>
        <v>10.142857142857142</v>
      </c>
      <c r="O60" s="7">
        <f t="shared" si="15"/>
        <v>30.422535211267611</v>
      </c>
      <c r="P60" s="7">
        <f t="shared" si="16"/>
        <v>111.5492957746479</v>
      </c>
      <c r="Q60" s="24">
        <f t="shared" si="19"/>
        <v>28.142857142857142</v>
      </c>
      <c r="R60" s="2">
        <v>102.4</v>
      </c>
      <c r="S60" s="7">
        <f t="shared" si="20"/>
        <v>214.28571428571428</v>
      </c>
      <c r="U60" s="16"/>
      <c r="V60" s="1"/>
    </row>
    <row r="61" spans="2:22" ht="12.9" customHeight="1" x14ac:dyDescent="0.25">
      <c r="B61" s="2" t="s">
        <v>91</v>
      </c>
      <c r="C61" s="12">
        <v>41967</v>
      </c>
      <c r="D61" s="2">
        <v>0</v>
      </c>
      <c r="E61" s="2">
        <v>109</v>
      </c>
      <c r="F61" s="2">
        <v>5452</v>
      </c>
      <c r="G61" s="2">
        <v>314</v>
      </c>
      <c r="H61" s="2">
        <v>11167</v>
      </c>
      <c r="I61" s="2">
        <v>30184</v>
      </c>
      <c r="J61" s="6">
        <f t="shared" si="17"/>
        <v>3.7142857142857144</v>
      </c>
      <c r="K61" s="24">
        <f t="shared" si="5"/>
        <v>15.476190476190476</v>
      </c>
      <c r="L61" s="6">
        <f t="shared" si="11"/>
        <v>0.1419833988641328</v>
      </c>
      <c r="M61" s="24">
        <f t="shared" si="6"/>
        <v>34.285714285714285</v>
      </c>
      <c r="N61" s="7">
        <f t="shared" si="18"/>
        <v>10.285714285714286</v>
      </c>
      <c r="O61" s="7">
        <f t="shared" si="15"/>
        <v>21.666666666666668</v>
      </c>
      <c r="P61" s="7">
        <f t="shared" si="16"/>
        <v>118.33333333333331</v>
      </c>
      <c r="Q61" s="24">
        <f t="shared" si="19"/>
        <v>28.142857142857142</v>
      </c>
      <c r="R61" s="2">
        <v>104</v>
      </c>
      <c r="S61" s="7">
        <f t="shared" si="20"/>
        <v>228.57142857142776</v>
      </c>
      <c r="U61" s="16"/>
      <c r="V61" s="1"/>
    </row>
    <row r="62" spans="2:22" ht="12.9" customHeight="1" x14ac:dyDescent="0.25">
      <c r="B62" s="2" t="s">
        <v>92</v>
      </c>
      <c r="C62" s="12">
        <v>41974</v>
      </c>
      <c r="D62" s="2">
        <v>0</v>
      </c>
      <c r="E62" s="2">
        <v>113</v>
      </c>
      <c r="F62" s="2">
        <v>5489</v>
      </c>
      <c r="G62" s="2">
        <v>317</v>
      </c>
      <c r="H62" s="2">
        <v>11243</v>
      </c>
      <c r="I62" s="2">
        <v>30399</v>
      </c>
      <c r="J62" s="6">
        <f t="shared" si="17"/>
        <v>5.2857142857142856</v>
      </c>
      <c r="K62" s="24">
        <f t="shared" si="5"/>
        <v>22.023809523809522</v>
      </c>
      <c r="L62" s="6">
        <f t="shared" si="11"/>
        <v>0.19490096923725242</v>
      </c>
      <c r="M62" s="24">
        <f t="shared" si="6"/>
        <v>25.714285714285712</v>
      </c>
      <c r="N62" s="7">
        <f t="shared" si="18"/>
        <v>10.857142857142858</v>
      </c>
      <c r="O62" s="7">
        <f t="shared" si="15"/>
        <v>29.210526315789473</v>
      </c>
      <c r="P62" s="7">
        <f t="shared" si="16"/>
        <v>103.42105263157895</v>
      </c>
      <c r="Q62" s="24">
        <f t="shared" si="19"/>
        <v>30.714285714285715</v>
      </c>
      <c r="R62" s="2">
        <v>105.7</v>
      </c>
      <c r="S62" s="7">
        <f t="shared" si="20"/>
        <v>242.85714285714326</v>
      </c>
      <c r="T62" s="14" t="s">
        <v>17</v>
      </c>
      <c r="U62" s="16"/>
      <c r="V62" s="1"/>
    </row>
    <row r="63" spans="2:22" ht="12.9" customHeight="1" x14ac:dyDescent="0.25">
      <c r="B63" s="2" t="s">
        <v>93</v>
      </c>
      <c r="C63" s="12">
        <v>41981</v>
      </c>
      <c r="D63" s="2">
        <v>3</v>
      </c>
      <c r="E63" s="2">
        <v>105</v>
      </c>
      <c r="F63" s="2">
        <v>5519</v>
      </c>
      <c r="G63" s="2">
        <v>321</v>
      </c>
      <c r="H63" s="2">
        <v>11311</v>
      </c>
      <c r="I63" s="2">
        <v>30589</v>
      </c>
      <c r="J63" s="6">
        <f t="shared" si="17"/>
        <v>4.2857142857142856</v>
      </c>
      <c r="K63" s="24">
        <f t="shared" si="5"/>
        <v>17.857142857142858</v>
      </c>
      <c r="L63" s="6">
        <f t="shared" si="11"/>
        <v>0.17006802721088435</v>
      </c>
      <c r="M63" s="24">
        <f t="shared" si="6"/>
        <v>34.285714285714285</v>
      </c>
      <c r="N63" s="7">
        <f t="shared" si="18"/>
        <v>9.7142857142857135</v>
      </c>
      <c r="O63" s="7">
        <f t="shared" si="15"/>
        <v>26.47058823529412</v>
      </c>
      <c r="P63" s="7">
        <f t="shared" si="16"/>
        <v>121.76470588235296</v>
      </c>
      <c r="Q63" s="24">
        <f t="shared" si="19"/>
        <v>27.142857142857142</v>
      </c>
      <c r="R63" s="2">
        <v>107.2</v>
      </c>
      <c r="S63" s="7">
        <f t="shared" si="20"/>
        <v>214.28571428571428</v>
      </c>
      <c r="T63" s="14" t="s">
        <v>18</v>
      </c>
      <c r="U63" s="16"/>
      <c r="V63" s="1"/>
    </row>
    <row r="64" spans="2:22" ht="12.9" customHeight="1" x14ac:dyDescent="0.25">
      <c r="B64" s="2" t="s">
        <v>94</v>
      </c>
      <c r="C64" s="12">
        <v>41988</v>
      </c>
      <c r="D64" s="2">
        <v>0</v>
      </c>
      <c r="E64" s="2">
        <v>109</v>
      </c>
      <c r="F64" s="2">
        <v>5549</v>
      </c>
      <c r="G64" s="2">
        <v>324</v>
      </c>
      <c r="H64" s="2">
        <v>11379</v>
      </c>
      <c r="I64" s="2">
        <v>30779</v>
      </c>
      <c r="J64" s="6">
        <f t="shared" si="17"/>
        <v>4.2857142857142856</v>
      </c>
      <c r="K64" s="24">
        <f t="shared" si="5"/>
        <v>17.857142857142858</v>
      </c>
      <c r="L64" s="6">
        <f t="shared" si="11"/>
        <v>0.16382699868938402</v>
      </c>
      <c r="M64" s="24">
        <f t="shared" si="6"/>
        <v>25.714285714285712</v>
      </c>
      <c r="N64" s="7">
        <f t="shared" si="18"/>
        <v>9.7142857142857135</v>
      </c>
      <c r="O64" s="7">
        <f t="shared" si="15"/>
        <v>26.47058823529412</v>
      </c>
      <c r="P64" s="7">
        <f t="shared" si="16"/>
        <v>121.76470588235296</v>
      </c>
      <c r="Q64" s="24">
        <f t="shared" si="19"/>
        <v>27.142857142857142</v>
      </c>
      <c r="R64" s="2">
        <v>108.7</v>
      </c>
      <c r="S64" s="7">
        <f t="shared" si="20"/>
        <v>214.28571428571428</v>
      </c>
      <c r="T64" s="14" t="s">
        <v>19</v>
      </c>
      <c r="U64" s="16"/>
      <c r="V64" s="1"/>
    </row>
    <row r="65" spans="2:22" ht="12.9" customHeight="1" x14ac:dyDescent="0.25">
      <c r="B65" s="2" t="s">
        <v>95</v>
      </c>
      <c r="C65" s="12">
        <v>41995</v>
      </c>
      <c r="D65" s="2">
        <v>-8</v>
      </c>
      <c r="E65" s="2">
        <v>169</v>
      </c>
      <c r="F65" s="2">
        <v>5625</v>
      </c>
      <c r="G65" s="2">
        <v>328</v>
      </c>
      <c r="H65" s="2">
        <v>11476</v>
      </c>
      <c r="I65" s="2">
        <v>31065</v>
      </c>
      <c r="J65" s="6">
        <f t="shared" si="17"/>
        <v>10.857142857142858</v>
      </c>
      <c r="K65" s="24">
        <f t="shared" si="5"/>
        <v>45.238095238095241</v>
      </c>
      <c r="L65" s="6">
        <f t="shared" si="11"/>
        <v>0.26768103691180617</v>
      </c>
      <c r="M65" s="24">
        <f t="shared" si="6"/>
        <v>34.285714285714285</v>
      </c>
      <c r="N65" s="7">
        <f t="shared" si="18"/>
        <v>13.857142857142858</v>
      </c>
      <c r="O65" s="7">
        <f t="shared" si="15"/>
        <v>47.010309278350512</v>
      </c>
      <c r="P65" s="7">
        <f t="shared" si="16"/>
        <v>56.907216494845358</v>
      </c>
      <c r="Q65" s="24">
        <f t="shared" si="19"/>
        <v>40.857142857142854</v>
      </c>
      <c r="R65" s="2">
        <v>110.2</v>
      </c>
      <c r="S65" s="7">
        <f t="shared" si="20"/>
        <v>214.28571428571428</v>
      </c>
      <c r="T65" s="15" t="s">
        <v>20</v>
      </c>
      <c r="U65" s="16"/>
      <c r="V65" s="1"/>
    </row>
    <row r="66" spans="2:22" ht="12.9" customHeight="1" x14ac:dyDescent="0.25">
      <c r="B66" s="5" t="s">
        <v>96</v>
      </c>
      <c r="C66" s="11">
        <v>42002</v>
      </c>
      <c r="D66" s="2">
        <v>0</v>
      </c>
      <c r="E66" s="2">
        <v>128</v>
      </c>
      <c r="F66" s="2">
        <v>5677</v>
      </c>
      <c r="G66" s="2">
        <v>335</v>
      </c>
      <c r="H66" s="2">
        <v>11565</v>
      </c>
      <c r="I66" s="2">
        <v>31323</v>
      </c>
      <c r="J66" s="6">
        <f>(F66-F65)/7</f>
        <v>7.4285714285714288</v>
      </c>
      <c r="K66" s="24">
        <f t="shared" si="5"/>
        <v>30.952380952380953</v>
      </c>
      <c r="L66" s="6">
        <f t="shared" si="11"/>
        <v>0.24181547619047619</v>
      </c>
      <c r="M66" s="24">
        <f t="shared" si="6"/>
        <v>60</v>
      </c>
      <c r="N66" s="7">
        <f>(H66-H65)/7</f>
        <v>12.714285714285714</v>
      </c>
      <c r="O66" s="7">
        <f t="shared" ref="O66:O97" si="21">J66/N66*60</f>
        <v>35.056179775280903</v>
      </c>
      <c r="P66" s="7">
        <f t="shared" ref="P66:P97" si="22">(24-J66)/N66*60</f>
        <v>78.202247191011224</v>
      </c>
      <c r="Q66" s="24">
        <f>(I66-I65)/7</f>
        <v>36.857142857142854</v>
      </c>
      <c r="R66" s="2">
        <v>112.6</v>
      </c>
      <c r="S66" s="7">
        <f>(R66-R65)/7*1000</f>
        <v>342.85714285714164</v>
      </c>
      <c r="U66" s="16"/>
      <c r="V66" s="1"/>
    </row>
    <row r="67" spans="2:22" ht="12.9" customHeight="1" x14ac:dyDescent="0.25">
      <c r="B67" s="5" t="s">
        <v>97</v>
      </c>
      <c r="C67" s="11">
        <v>42009</v>
      </c>
      <c r="D67" s="2">
        <v>0</v>
      </c>
      <c r="E67" s="2">
        <v>154</v>
      </c>
      <c r="F67" s="2">
        <v>5735</v>
      </c>
      <c r="G67" s="2">
        <v>339</v>
      </c>
      <c r="H67" s="2">
        <v>11656</v>
      </c>
      <c r="I67" s="2">
        <v>31578</v>
      </c>
      <c r="J67" s="6">
        <f t="shared" ref="J67:J98" si="23">(F67-F66)/7</f>
        <v>8.2857142857142865</v>
      </c>
      <c r="K67" s="24">
        <f t="shared" si="5"/>
        <v>34.523809523809526</v>
      </c>
      <c r="L67" s="6">
        <f t="shared" si="11"/>
        <v>0.22418058132343849</v>
      </c>
      <c r="M67" s="24">
        <f t="shared" si="6"/>
        <v>34.285714285714285</v>
      </c>
      <c r="N67" s="7">
        <f t="shared" ref="N67:N98" si="24">(H67-H66)/7</f>
        <v>13</v>
      </c>
      <c r="O67" s="7">
        <f t="shared" si="21"/>
        <v>38.241758241758248</v>
      </c>
      <c r="P67" s="7">
        <f t="shared" si="22"/>
        <v>72.527472527472526</v>
      </c>
      <c r="Q67" s="24">
        <f t="shared" ref="Q67:Q98" si="25">(I67-I66)/7</f>
        <v>36.428571428571431</v>
      </c>
      <c r="R67" s="2">
        <v>114.4</v>
      </c>
      <c r="S67" s="7">
        <f t="shared" ref="S67:S98" si="26">(R67-R66)/7*1000</f>
        <v>257.14285714285876</v>
      </c>
      <c r="U67" s="16"/>
      <c r="V67" s="1"/>
    </row>
    <row r="68" spans="2:22" ht="12.9" customHeight="1" x14ac:dyDescent="0.25">
      <c r="B68" s="5" t="s">
        <v>98</v>
      </c>
      <c r="C68" s="11">
        <v>42016</v>
      </c>
      <c r="D68" s="2">
        <v>-2</v>
      </c>
      <c r="E68" s="2">
        <v>121</v>
      </c>
      <c r="F68" s="2">
        <v>5785</v>
      </c>
      <c r="G68" s="2">
        <v>345</v>
      </c>
      <c r="H68" s="2">
        <v>11739</v>
      </c>
      <c r="I68" s="2">
        <v>31816</v>
      </c>
      <c r="J68" s="6">
        <f t="shared" si="23"/>
        <v>7.1428571428571432</v>
      </c>
      <c r="K68" s="24">
        <f t="shared" si="5"/>
        <v>29.761904761904763</v>
      </c>
      <c r="L68" s="6">
        <f t="shared" si="11"/>
        <v>0.24596615505706415</v>
      </c>
      <c r="M68" s="24">
        <f t="shared" si="6"/>
        <v>51.428571428571423</v>
      </c>
      <c r="N68" s="7">
        <f t="shared" si="24"/>
        <v>11.857142857142858</v>
      </c>
      <c r="O68" s="7">
        <f t="shared" si="21"/>
        <v>36.144578313253014</v>
      </c>
      <c r="P68" s="7">
        <f t="shared" si="22"/>
        <v>85.301204819277103</v>
      </c>
      <c r="Q68" s="24">
        <f t="shared" si="25"/>
        <v>34</v>
      </c>
      <c r="R68" s="2">
        <v>116.4</v>
      </c>
      <c r="S68" s="7">
        <f t="shared" si="26"/>
        <v>285.71428571428572</v>
      </c>
      <c r="U68" s="16"/>
      <c r="V68" s="1"/>
    </row>
    <row r="69" spans="2:22" ht="12.9" customHeight="1" x14ac:dyDescent="0.25">
      <c r="B69" s="5" t="s">
        <v>99</v>
      </c>
      <c r="C69" s="11">
        <v>42023</v>
      </c>
      <c r="D69" s="2">
        <v>-2</v>
      </c>
      <c r="E69" s="2">
        <v>145</v>
      </c>
      <c r="F69" s="2">
        <v>5844</v>
      </c>
      <c r="G69" s="2">
        <v>350</v>
      </c>
      <c r="H69" s="2">
        <v>11836</v>
      </c>
      <c r="I69" s="2">
        <v>32092</v>
      </c>
      <c r="J69" s="6">
        <f t="shared" si="23"/>
        <v>8.4285714285714288</v>
      </c>
      <c r="K69" s="24">
        <f t="shared" ref="K69:K132" si="27">J69/24*100</f>
        <v>35.11904761904762</v>
      </c>
      <c r="L69" s="6">
        <f t="shared" si="11"/>
        <v>0.24220032840722497</v>
      </c>
      <c r="M69" s="24">
        <f t="shared" ref="M69:M132" si="28">(G69-G68)/7*60</f>
        <v>42.857142857142861</v>
      </c>
      <c r="N69" s="7">
        <f t="shared" si="24"/>
        <v>13.857142857142858</v>
      </c>
      <c r="O69" s="7">
        <f t="shared" si="21"/>
        <v>36.494845360824741</v>
      </c>
      <c r="P69" s="7">
        <f t="shared" si="22"/>
        <v>67.422680412371136</v>
      </c>
      <c r="Q69" s="24">
        <f t="shared" si="25"/>
        <v>39.428571428571431</v>
      </c>
      <c r="R69" s="2">
        <v>118.5</v>
      </c>
      <c r="S69" s="7">
        <f t="shared" si="26"/>
        <v>299.9999999999992</v>
      </c>
      <c r="U69" s="16"/>
      <c r="V69" s="1"/>
    </row>
    <row r="70" spans="2:22" ht="12.9" customHeight="1" x14ac:dyDescent="0.25">
      <c r="B70" s="5" t="s">
        <v>100</v>
      </c>
      <c r="C70" s="11">
        <v>42030</v>
      </c>
      <c r="D70" s="2">
        <v>0</v>
      </c>
      <c r="E70" s="2">
        <v>117</v>
      </c>
      <c r="F70" s="2">
        <v>5887</v>
      </c>
      <c r="G70" s="2">
        <v>355</v>
      </c>
      <c r="H70" s="2">
        <v>11921</v>
      </c>
      <c r="I70" s="2">
        <v>32314</v>
      </c>
      <c r="J70" s="6">
        <f t="shared" si="23"/>
        <v>6.1428571428571432</v>
      </c>
      <c r="K70" s="24">
        <f t="shared" si="27"/>
        <v>25.595238095238098</v>
      </c>
      <c r="L70" s="6">
        <f t="shared" si="11"/>
        <v>0.2187627187627188</v>
      </c>
      <c r="M70" s="24">
        <f t="shared" si="28"/>
        <v>42.857142857142861</v>
      </c>
      <c r="N70" s="7">
        <f t="shared" si="24"/>
        <v>12.142857142857142</v>
      </c>
      <c r="O70" s="7">
        <f t="shared" si="21"/>
        <v>30.352941176470594</v>
      </c>
      <c r="P70" s="7">
        <f t="shared" si="22"/>
        <v>88.235294117647072</v>
      </c>
      <c r="Q70" s="24">
        <f t="shared" si="25"/>
        <v>31.714285714285715</v>
      </c>
      <c r="R70" s="2">
        <v>120.3</v>
      </c>
      <c r="S70" s="7">
        <f t="shared" si="26"/>
        <v>257.14285714285671</v>
      </c>
      <c r="U70" s="16"/>
      <c r="V70" s="1"/>
    </row>
    <row r="71" spans="2:22" ht="12.9" customHeight="1" x14ac:dyDescent="0.25">
      <c r="B71" s="5" t="s">
        <v>101</v>
      </c>
      <c r="C71" s="11">
        <v>42037</v>
      </c>
      <c r="D71" s="2">
        <v>0</v>
      </c>
      <c r="E71" s="2">
        <v>125</v>
      </c>
      <c r="F71" s="2">
        <v>5931</v>
      </c>
      <c r="G71" s="2">
        <v>360</v>
      </c>
      <c r="H71" s="2">
        <v>12006</v>
      </c>
      <c r="I71" s="2">
        <v>32549</v>
      </c>
      <c r="J71" s="6">
        <f t="shared" si="23"/>
        <v>6.2857142857142856</v>
      </c>
      <c r="K71" s="24">
        <f t="shared" si="27"/>
        <v>26.190476190476193</v>
      </c>
      <c r="L71" s="6">
        <f t="shared" si="11"/>
        <v>0.20952380952380956</v>
      </c>
      <c r="M71" s="24">
        <f t="shared" si="28"/>
        <v>42.857142857142861</v>
      </c>
      <c r="N71" s="7">
        <f t="shared" si="24"/>
        <v>12.142857142857142</v>
      </c>
      <c r="O71" s="7">
        <f t="shared" si="21"/>
        <v>31.058823529411768</v>
      </c>
      <c r="P71" s="7">
        <f t="shared" si="22"/>
        <v>87.529411764705884</v>
      </c>
      <c r="Q71" s="24">
        <f t="shared" si="25"/>
        <v>33.571428571428569</v>
      </c>
      <c r="R71" s="2">
        <v>122.1</v>
      </c>
      <c r="S71" s="7">
        <f t="shared" si="26"/>
        <v>257.14285714285671</v>
      </c>
      <c r="U71" s="16"/>
      <c r="V71" s="1"/>
    </row>
    <row r="72" spans="2:22" ht="12.9" customHeight="1" x14ac:dyDescent="0.25">
      <c r="B72" s="5" t="s">
        <v>102</v>
      </c>
      <c r="C72" s="11">
        <v>42044</v>
      </c>
      <c r="D72" s="2">
        <v>0</v>
      </c>
      <c r="E72" s="2">
        <v>119</v>
      </c>
      <c r="F72" s="2">
        <v>5974</v>
      </c>
      <c r="G72" s="2">
        <v>364</v>
      </c>
      <c r="H72" s="2">
        <v>12089</v>
      </c>
      <c r="I72" s="2">
        <v>32778</v>
      </c>
      <c r="J72" s="6">
        <f t="shared" si="23"/>
        <v>6.1428571428571432</v>
      </c>
      <c r="K72" s="24">
        <f t="shared" si="27"/>
        <v>25.595238095238098</v>
      </c>
      <c r="L72" s="6">
        <f t="shared" si="11"/>
        <v>0.21508603441376553</v>
      </c>
      <c r="M72" s="24">
        <f t="shared" si="28"/>
        <v>34.285714285714285</v>
      </c>
      <c r="N72" s="7">
        <f t="shared" si="24"/>
        <v>11.857142857142858</v>
      </c>
      <c r="O72" s="7">
        <f t="shared" si="21"/>
        <v>31.08433734939759</v>
      </c>
      <c r="P72" s="7">
        <f t="shared" si="22"/>
        <v>90.361445783132538</v>
      </c>
      <c r="Q72" s="24">
        <f t="shared" si="25"/>
        <v>32.714285714285715</v>
      </c>
      <c r="R72" s="2">
        <v>123.9</v>
      </c>
      <c r="S72" s="7">
        <f t="shared" si="26"/>
        <v>257.14285714285876</v>
      </c>
      <c r="U72" s="16"/>
      <c r="V72" s="1"/>
    </row>
    <row r="73" spans="2:22" ht="12.9" customHeight="1" x14ac:dyDescent="0.25">
      <c r="B73" s="5" t="s">
        <v>103</v>
      </c>
      <c r="C73" s="11">
        <v>42051</v>
      </c>
      <c r="D73" s="2">
        <v>0</v>
      </c>
      <c r="E73" s="2">
        <v>118</v>
      </c>
      <c r="F73" s="2">
        <v>6016</v>
      </c>
      <c r="G73" s="2">
        <v>369</v>
      </c>
      <c r="H73" s="2">
        <v>12169</v>
      </c>
      <c r="I73" s="2">
        <v>33004</v>
      </c>
      <c r="J73" s="6">
        <f t="shared" si="23"/>
        <v>6</v>
      </c>
      <c r="K73" s="24">
        <f t="shared" si="27"/>
        <v>25</v>
      </c>
      <c r="L73" s="6">
        <f t="shared" si="11"/>
        <v>0.21186440677966101</v>
      </c>
      <c r="M73" s="24">
        <f t="shared" si="28"/>
        <v>42.857142857142861</v>
      </c>
      <c r="N73" s="7">
        <f t="shared" si="24"/>
        <v>11.428571428571429</v>
      </c>
      <c r="O73" s="7">
        <f t="shared" si="21"/>
        <v>31.5</v>
      </c>
      <c r="P73" s="7">
        <f t="shared" si="22"/>
        <v>94.5</v>
      </c>
      <c r="Q73" s="24">
        <f t="shared" si="25"/>
        <v>32.285714285714285</v>
      </c>
      <c r="R73" s="2">
        <v>125.7</v>
      </c>
      <c r="S73" s="7">
        <f t="shared" si="26"/>
        <v>257.14285714285671</v>
      </c>
      <c r="U73" s="16"/>
      <c r="V73" s="1"/>
    </row>
    <row r="74" spans="2:22" ht="12.9" customHeight="1" x14ac:dyDescent="0.25">
      <c r="B74" s="5" t="s">
        <v>104</v>
      </c>
      <c r="C74" s="11">
        <v>42058</v>
      </c>
      <c r="D74" s="2">
        <v>1</v>
      </c>
      <c r="E74" s="2">
        <v>109</v>
      </c>
      <c r="F74" s="2">
        <v>6050</v>
      </c>
      <c r="G74" s="2">
        <v>373</v>
      </c>
      <c r="H74" s="2">
        <v>12238</v>
      </c>
      <c r="I74" s="2">
        <v>33206</v>
      </c>
      <c r="J74" s="6">
        <f t="shared" si="23"/>
        <v>4.8571428571428568</v>
      </c>
      <c r="K74" s="24">
        <f t="shared" si="27"/>
        <v>20.238095238095237</v>
      </c>
      <c r="L74" s="6">
        <f t="shared" si="11"/>
        <v>0.18567059851463522</v>
      </c>
      <c r="M74" s="24">
        <f t="shared" si="28"/>
        <v>34.285714285714285</v>
      </c>
      <c r="N74" s="7">
        <f t="shared" si="24"/>
        <v>9.8571428571428577</v>
      </c>
      <c r="O74" s="7">
        <f t="shared" si="21"/>
        <v>29.565217391304344</v>
      </c>
      <c r="P74" s="7">
        <f t="shared" si="22"/>
        <v>116.52173913043477</v>
      </c>
      <c r="Q74" s="24">
        <f t="shared" si="25"/>
        <v>28.857142857142858</v>
      </c>
      <c r="R74" s="2">
        <v>127.4</v>
      </c>
      <c r="S74" s="7">
        <f t="shared" si="26"/>
        <v>242.85714285714326</v>
      </c>
      <c r="U74" s="16"/>
      <c r="V74" s="1"/>
    </row>
    <row r="75" spans="2:22" ht="12.9" customHeight="1" x14ac:dyDescent="0.25">
      <c r="B75" s="5" t="s">
        <v>105</v>
      </c>
      <c r="C75" s="11">
        <v>42065</v>
      </c>
      <c r="D75" s="2">
        <v>1</v>
      </c>
      <c r="E75" s="2">
        <v>106</v>
      </c>
      <c r="F75" s="2">
        <v>6086</v>
      </c>
      <c r="G75" s="2">
        <v>378</v>
      </c>
      <c r="H75" s="2">
        <v>12316</v>
      </c>
      <c r="I75" s="2">
        <v>33421</v>
      </c>
      <c r="J75" s="6">
        <f t="shared" si="23"/>
        <v>5.1428571428571432</v>
      </c>
      <c r="K75" s="24">
        <f t="shared" si="27"/>
        <v>21.428571428571431</v>
      </c>
      <c r="L75" s="6">
        <f t="shared" si="11"/>
        <v>0.20215633423180596</v>
      </c>
      <c r="M75" s="24">
        <f t="shared" si="28"/>
        <v>42.857142857142861</v>
      </c>
      <c r="N75" s="7">
        <f t="shared" si="24"/>
        <v>11.142857142857142</v>
      </c>
      <c r="O75" s="7">
        <f t="shared" si="21"/>
        <v>27.692307692307697</v>
      </c>
      <c r="P75" s="7">
        <f t="shared" si="22"/>
        <v>101.53846153846155</v>
      </c>
      <c r="Q75" s="24">
        <f t="shared" si="25"/>
        <v>30.714285714285715</v>
      </c>
      <c r="R75" s="2">
        <v>129.30000000000001</v>
      </c>
      <c r="S75" s="7">
        <f t="shared" si="26"/>
        <v>271.42857142857224</v>
      </c>
      <c r="U75" s="16"/>
      <c r="V75" s="1"/>
    </row>
    <row r="76" spans="2:22" ht="12.9" customHeight="1" x14ac:dyDescent="0.25">
      <c r="B76" s="5" t="s">
        <v>106</v>
      </c>
      <c r="C76" s="11">
        <v>42072</v>
      </c>
      <c r="D76" s="2">
        <v>3</v>
      </c>
      <c r="E76" s="2">
        <v>103</v>
      </c>
      <c r="F76" s="2">
        <v>6121</v>
      </c>
      <c r="G76" s="2">
        <v>383</v>
      </c>
      <c r="H76" s="2">
        <v>12394</v>
      </c>
      <c r="I76" s="2">
        <v>33622</v>
      </c>
      <c r="J76" s="6">
        <f t="shared" si="23"/>
        <v>5</v>
      </c>
      <c r="K76" s="24">
        <f t="shared" si="27"/>
        <v>20.833333333333336</v>
      </c>
      <c r="L76" s="6">
        <f t="shared" si="11"/>
        <v>0.2022653721682848</v>
      </c>
      <c r="M76" s="24">
        <f t="shared" si="28"/>
        <v>42.857142857142861</v>
      </c>
      <c r="N76" s="7">
        <f t="shared" si="24"/>
        <v>11.142857142857142</v>
      </c>
      <c r="O76" s="7">
        <f t="shared" si="21"/>
        <v>26.923076923076923</v>
      </c>
      <c r="P76" s="7">
        <f t="shared" si="22"/>
        <v>102.30769230769232</v>
      </c>
      <c r="Q76" s="24">
        <f t="shared" si="25"/>
        <v>28.714285714285715</v>
      </c>
      <c r="R76" s="2">
        <v>131.1</v>
      </c>
      <c r="S76" s="7">
        <f t="shared" si="26"/>
        <v>257.14285714285472</v>
      </c>
      <c r="U76" s="16"/>
      <c r="V76" s="1"/>
    </row>
    <row r="77" spans="2:22" ht="12.9" customHeight="1" x14ac:dyDescent="0.25">
      <c r="B77" s="5" t="s">
        <v>107</v>
      </c>
      <c r="C77" s="11">
        <v>42079</v>
      </c>
      <c r="D77" s="2">
        <v>1</v>
      </c>
      <c r="E77" s="2">
        <v>114</v>
      </c>
      <c r="F77" s="2">
        <v>6158</v>
      </c>
      <c r="G77" s="2">
        <v>387</v>
      </c>
      <c r="H77" s="2">
        <v>12473</v>
      </c>
      <c r="I77" s="2">
        <v>33837</v>
      </c>
      <c r="J77" s="6">
        <f t="shared" si="23"/>
        <v>5.2857142857142856</v>
      </c>
      <c r="K77" s="24">
        <f t="shared" si="27"/>
        <v>22.023809523809522</v>
      </c>
      <c r="L77" s="6">
        <f t="shared" si="11"/>
        <v>0.19319131161236422</v>
      </c>
      <c r="M77" s="24">
        <f t="shared" si="28"/>
        <v>34.285714285714285</v>
      </c>
      <c r="N77" s="7">
        <f t="shared" si="24"/>
        <v>11.285714285714286</v>
      </c>
      <c r="O77" s="7">
        <f t="shared" si="21"/>
        <v>28.101265822784807</v>
      </c>
      <c r="P77" s="7">
        <f t="shared" si="22"/>
        <v>99.493670886075947</v>
      </c>
      <c r="Q77" s="24">
        <f t="shared" si="25"/>
        <v>30.714285714285715</v>
      </c>
      <c r="R77" s="2">
        <v>132.80000000000001</v>
      </c>
      <c r="S77" s="7">
        <f t="shared" si="26"/>
        <v>242.85714285714531</v>
      </c>
      <c r="U77" s="16"/>
      <c r="V77" s="1"/>
    </row>
    <row r="78" spans="2:22" ht="12.9" customHeight="1" x14ac:dyDescent="0.25">
      <c r="B78" s="5" t="s">
        <v>108</v>
      </c>
      <c r="C78" s="11">
        <v>42086</v>
      </c>
      <c r="D78" s="2">
        <v>1</v>
      </c>
      <c r="E78" s="2">
        <v>105</v>
      </c>
      <c r="F78" s="2">
        <v>6190</v>
      </c>
      <c r="G78" s="2">
        <v>391</v>
      </c>
      <c r="H78" s="2">
        <v>12542</v>
      </c>
      <c r="I78" s="2">
        <v>34018</v>
      </c>
      <c r="J78" s="6">
        <f t="shared" si="23"/>
        <v>4.5714285714285712</v>
      </c>
      <c r="K78" s="24">
        <f t="shared" si="27"/>
        <v>19.047619047619047</v>
      </c>
      <c r="L78" s="6">
        <f t="shared" si="11"/>
        <v>0.18140589569160998</v>
      </c>
      <c r="M78" s="24">
        <f t="shared" si="28"/>
        <v>34.285714285714285</v>
      </c>
      <c r="N78" s="7">
        <f t="shared" si="24"/>
        <v>9.8571428571428577</v>
      </c>
      <c r="O78" s="7">
        <f t="shared" si="21"/>
        <v>27.826086956521735</v>
      </c>
      <c r="P78" s="7">
        <f t="shared" si="22"/>
        <v>118.26086956521739</v>
      </c>
      <c r="Q78" s="24">
        <f t="shared" si="25"/>
        <v>25.857142857142858</v>
      </c>
      <c r="R78" s="2">
        <v>134.19999999999999</v>
      </c>
      <c r="S78" s="7">
        <f t="shared" si="26"/>
        <v>199.99999999999676</v>
      </c>
      <c r="U78" s="16"/>
      <c r="V78" s="1"/>
    </row>
    <row r="79" spans="2:22" ht="12.9" customHeight="1" x14ac:dyDescent="0.25">
      <c r="B79" s="5" t="s">
        <v>109</v>
      </c>
      <c r="C79" s="11">
        <v>42093</v>
      </c>
      <c r="D79" s="2">
        <v>1</v>
      </c>
      <c r="E79" s="2">
        <v>106</v>
      </c>
      <c r="F79" s="2">
        <v>6233</v>
      </c>
      <c r="G79" s="2">
        <v>394</v>
      </c>
      <c r="H79" s="2">
        <v>12628</v>
      </c>
      <c r="I79" s="2">
        <v>34238</v>
      </c>
      <c r="J79" s="6">
        <f t="shared" si="23"/>
        <v>6.1428571428571432</v>
      </c>
      <c r="K79" s="24">
        <f t="shared" si="27"/>
        <v>25.595238095238098</v>
      </c>
      <c r="L79" s="6">
        <f t="shared" ref="L79:L142" si="29">K79/E79</f>
        <v>0.24146451033243488</v>
      </c>
      <c r="M79" s="24">
        <f t="shared" si="28"/>
        <v>25.714285714285712</v>
      </c>
      <c r="N79" s="7">
        <f t="shared" si="24"/>
        <v>12.285714285714286</v>
      </c>
      <c r="O79" s="7">
        <f t="shared" si="21"/>
        <v>30</v>
      </c>
      <c r="P79" s="7">
        <f t="shared" si="22"/>
        <v>87.20930232558139</v>
      </c>
      <c r="Q79" s="24">
        <f t="shared" si="25"/>
        <v>31.428571428571427</v>
      </c>
      <c r="R79" s="2">
        <v>135.5</v>
      </c>
      <c r="S79" s="7">
        <f t="shared" si="26"/>
        <v>185.71428571428734</v>
      </c>
      <c r="U79" s="16"/>
      <c r="V79" s="1"/>
    </row>
    <row r="80" spans="2:22" ht="12.9" customHeight="1" x14ac:dyDescent="0.25">
      <c r="B80" s="5" t="s">
        <v>110</v>
      </c>
      <c r="C80" s="11">
        <v>42100</v>
      </c>
      <c r="D80" s="2">
        <v>3</v>
      </c>
      <c r="E80" s="2">
        <v>76</v>
      </c>
      <c r="F80" s="2">
        <v>6267</v>
      </c>
      <c r="G80" s="2">
        <v>399</v>
      </c>
      <c r="H80" s="2">
        <v>12703</v>
      </c>
      <c r="I80" s="2">
        <v>34431</v>
      </c>
      <c r="J80" s="6">
        <f t="shared" si="23"/>
        <v>4.8571428571428568</v>
      </c>
      <c r="K80" s="24">
        <f t="shared" si="27"/>
        <v>20.238095238095237</v>
      </c>
      <c r="L80" s="6">
        <f t="shared" si="29"/>
        <v>0.26629072681704258</v>
      </c>
      <c r="M80" s="24">
        <f t="shared" si="28"/>
        <v>42.857142857142861</v>
      </c>
      <c r="N80" s="7">
        <f t="shared" si="24"/>
        <v>10.714285714285714</v>
      </c>
      <c r="O80" s="7">
        <f t="shared" si="21"/>
        <v>27.2</v>
      </c>
      <c r="P80" s="7">
        <f t="shared" si="22"/>
        <v>107.20000000000002</v>
      </c>
      <c r="Q80" s="24">
        <f t="shared" si="25"/>
        <v>27.571428571428573</v>
      </c>
      <c r="R80" s="2">
        <v>137.6</v>
      </c>
      <c r="S80" s="7">
        <f t="shared" si="26"/>
        <v>299.9999999999992</v>
      </c>
      <c r="U80" s="16"/>
      <c r="V80" s="1"/>
    </row>
    <row r="81" spans="2:22" ht="12.9" customHeight="1" x14ac:dyDescent="0.25">
      <c r="B81" s="5" t="s">
        <v>111</v>
      </c>
      <c r="C81" s="11">
        <v>42107</v>
      </c>
      <c r="E81" s="2">
        <v>90</v>
      </c>
      <c r="F81" s="2">
        <v>6306</v>
      </c>
      <c r="G81" s="2">
        <v>403</v>
      </c>
      <c r="H81" s="2">
        <v>12786</v>
      </c>
      <c r="I81" s="2">
        <v>34641</v>
      </c>
      <c r="J81" s="6">
        <f t="shared" si="23"/>
        <v>5.5714285714285712</v>
      </c>
      <c r="K81" s="24">
        <f t="shared" si="27"/>
        <v>23.214285714285712</v>
      </c>
      <c r="L81" s="6">
        <f t="shared" si="29"/>
        <v>0.25793650793650791</v>
      </c>
      <c r="M81" s="24">
        <f t="shared" si="28"/>
        <v>34.285714285714285</v>
      </c>
      <c r="N81" s="7">
        <f t="shared" si="24"/>
        <v>11.857142857142858</v>
      </c>
      <c r="O81" s="7">
        <f t="shared" si="21"/>
        <v>28.192771084337348</v>
      </c>
      <c r="P81" s="7">
        <f t="shared" si="22"/>
        <v>93.253012048192772</v>
      </c>
      <c r="Q81" s="24">
        <f t="shared" si="25"/>
        <v>30</v>
      </c>
      <c r="R81" s="2">
        <v>139.30000000000001</v>
      </c>
      <c r="S81" s="7">
        <f t="shared" si="26"/>
        <v>242.85714285714531</v>
      </c>
      <c r="U81" s="16"/>
      <c r="V81" s="1"/>
    </row>
    <row r="82" spans="2:22" ht="12.9" customHeight="1" x14ac:dyDescent="0.25">
      <c r="B82" s="5" t="s">
        <v>112</v>
      </c>
      <c r="C82" s="11">
        <v>42114</v>
      </c>
      <c r="E82" s="2">
        <v>73</v>
      </c>
      <c r="F82" s="2">
        <v>6331</v>
      </c>
      <c r="G82" s="2">
        <v>408</v>
      </c>
      <c r="H82" s="2">
        <v>12851</v>
      </c>
      <c r="I82" s="2">
        <v>34815</v>
      </c>
      <c r="J82" s="6">
        <f t="shared" si="23"/>
        <v>3.5714285714285716</v>
      </c>
      <c r="K82" s="24">
        <f t="shared" si="27"/>
        <v>14.880952380952381</v>
      </c>
      <c r="L82" s="6">
        <f t="shared" si="29"/>
        <v>0.20384866275277236</v>
      </c>
      <c r="M82" s="24">
        <f t="shared" si="28"/>
        <v>42.857142857142861</v>
      </c>
      <c r="N82" s="7">
        <f t="shared" si="24"/>
        <v>9.2857142857142865</v>
      </c>
      <c r="O82" s="7">
        <f t="shared" si="21"/>
        <v>23.076923076923073</v>
      </c>
      <c r="P82" s="7">
        <f t="shared" si="22"/>
        <v>131.99999999999997</v>
      </c>
      <c r="Q82" s="24">
        <f t="shared" si="25"/>
        <v>24.857142857142858</v>
      </c>
      <c r="R82" s="2">
        <v>141.30000000000001</v>
      </c>
      <c r="S82" s="7">
        <f t="shared" si="26"/>
        <v>285.71428571428572</v>
      </c>
      <c r="U82" s="16"/>
      <c r="V82" s="1"/>
    </row>
    <row r="83" spans="2:22" ht="12.9" customHeight="1" x14ac:dyDescent="0.25">
      <c r="B83" s="5" t="s">
        <v>113</v>
      </c>
      <c r="C83" s="11">
        <v>42121</v>
      </c>
      <c r="E83" s="2">
        <v>71</v>
      </c>
      <c r="F83" s="2">
        <v>6361</v>
      </c>
      <c r="G83" s="2">
        <v>412</v>
      </c>
      <c r="H83" s="2">
        <v>12923</v>
      </c>
      <c r="I83" s="2">
        <v>34999</v>
      </c>
      <c r="J83" s="6">
        <f t="shared" si="23"/>
        <v>4.2857142857142856</v>
      </c>
      <c r="K83" s="24">
        <f t="shared" si="27"/>
        <v>17.857142857142858</v>
      </c>
      <c r="L83" s="6">
        <f t="shared" si="29"/>
        <v>0.25150905432595572</v>
      </c>
      <c r="M83" s="24">
        <f t="shared" si="28"/>
        <v>34.285714285714285</v>
      </c>
      <c r="N83" s="7">
        <f t="shared" si="24"/>
        <v>10.285714285714286</v>
      </c>
      <c r="O83" s="7">
        <f t="shared" si="21"/>
        <v>24.999999999999996</v>
      </c>
      <c r="P83" s="7">
        <f t="shared" si="22"/>
        <v>114.99999999999999</v>
      </c>
      <c r="Q83" s="24">
        <f t="shared" si="25"/>
        <v>26.285714285714285</v>
      </c>
      <c r="R83" s="2">
        <v>142.9</v>
      </c>
      <c r="S83" s="7">
        <f t="shared" si="26"/>
        <v>228.57142857142776</v>
      </c>
      <c r="U83" s="16"/>
      <c r="V83" s="1"/>
    </row>
    <row r="84" spans="2:22" ht="12.9" customHeight="1" x14ac:dyDescent="0.25">
      <c r="B84" s="5" t="s">
        <v>114</v>
      </c>
      <c r="C84" s="11">
        <v>42128</v>
      </c>
      <c r="E84" s="2">
        <v>59</v>
      </c>
      <c r="F84" s="2">
        <v>6385</v>
      </c>
      <c r="G84" s="2">
        <v>415</v>
      </c>
      <c r="H84" s="2">
        <v>12986</v>
      </c>
      <c r="I84" s="2">
        <v>35168</v>
      </c>
      <c r="J84" s="6">
        <f t="shared" si="23"/>
        <v>3.4285714285714284</v>
      </c>
      <c r="K84" s="24">
        <f t="shared" si="27"/>
        <v>14.285714285714285</v>
      </c>
      <c r="L84" s="6">
        <f t="shared" si="29"/>
        <v>0.24213075060532685</v>
      </c>
      <c r="M84" s="24">
        <f t="shared" si="28"/>
        <v>25.714285714285712</v>
      </c>
      <c r="N84" s="7">
        <f t="shared" si="24"/>
        <v>9</v>
      </c>
      <c r="O84" s="7">
        <f t="shared" si="21"/>
        <v>22.857142857142854</v>
      </c>
      <c r="P84" s="7">
        <f t="shared" si="22"/>
        <v>137.14285714285717</v>
      </c>
      <c r="Q84" s="24">
        <f t="shared" si="25"/>
        <v>24.142857142857142</v>
      </c>
      <c r="R84" s="2">
        <v>145</v>
      </c>
      <c r="S84" s="7">
        <f t="shared" si="26"/>
        <v>299.9999999999992</v>
      </c>
      <c r="U84" s="16"/>
      <c r="V84" s="1"/>
    </row>
    <row r="85" spans="2:22" ht="12.9" customHeight="1" x14ac:dyDescent="0.25">
      <c r="B85" s="5" t="s">
        <v>115</v>
      </c>
      <c r="C85" s="11">
        <v>42135</v>
      </c>
      <c r="E85" s="2">
        <v>60</v>
      </c>
      <c r="F85" s="2">
        <v>6410</v>
      </c>
      <c r="G85" s="2">
        <v>420</v>
      </c>
      <c r="H85" s="2">
        <v>13053</v>
      </c>
      <c r="I85" s="2">
        <v>35337</v>
      </c>
      <c r="J85" s="6">
        <f t="shared" si="23"/>
        <v>3.5714285714285716</v>
      </c>
      <c r="K85" s="24">
        <f t="shared" si="27"/>
        <v>14.880952380952381</v>
      </c>
      <c r="L85" s="6">
        <f t="shared" si="29"/>
        <v>0.24801587301587302</v>
      </c>
      <c r="M85" s="24">
        <f t="shared" si="28"/>
        <v>42.857142857142861</v>
      </c>
      <c r="N85" s="7">
        <f t="shared" si="24"/>
        <v>9.5714285714285712</v>
      </c>
      <c r="O85" s="7">
        <f t="shared" si="21"/>
        <v>22.388059701492537</v>
      </c>
      <c r="P85" s="7">
        <f t="shared" si="22"/>
        <v>128.0597014925373</v>
      </c>
      <c r="Q85" s="24">
        <f t="shared" si="25"/>
        <v>24.142857142857142</v>
      </c>
      <c r="R85" s="2">
        <v>146.80000000000001</v>
      </c>
      <c r="S85" s="7">
        <f t="shared" si="26"/>
        <v>257.14285714285876</v>
      </c>
      <c r="U85" s="16"/>
      <c r="V85" s="1"/>
    </row>
    <row r="86" spans="2:22" ht="12.9" customHeight="1" x14ac:dyDescent="0.25">
      <c r="B86" s="5" t="s">
        <v>116</v>
      </c>
      <c r="C86" s="11">
        <v>42142</v>
      </c>
      <c r="E86" s="2">
        <v>48</v>
      </c>
      <c r="F86" s="2">
        <v>6428</v>
      </c>
      <c r="G86" s="2">
        <v>424</v>
      </c>
      <c r="H86" s="2">
        <v>13108</v>
      </c>
      <c r="I86" s="2">
        <v>35488</v>
      </c>
      <c r="J86" s="6">
        <f t="shared" si="23"/>
        <v>2.5714285714285716</v>
      </c>
      <c r="K86" s="24">
        <f t="shared" si="27"/>
        <v>10.714285714285715</v>
      </c>
      <c r="L86" s="6">
        <f t="shared" si="29"/>
        <v>0.22321428571428573</v>
      </c>
      <c r="M86" s="24">
        <f t="shared" si="28"/>
        <v>34.285714285714285</v>
      </c>
      <c r="N86" s="7">
        <f t="shared" si="24"/>
        <v>7.8571428571428568</v>
      </c>
      <c r="O86" s="7">
        <f t="shared" si="21"/>
        <v>19.63636363636364</v>
      </c>
      <c r="P86" s="7">
        <f t="shared" si="22"/>
        <v>163.63636363636363</v>
      </c>
      <c r="Q86" s="24">
        <f t="shared" si="25"/>
        <v>21.571428571428573</v>
      </c>
      <c r="R86" s="2">
        <v>148.4</v>
      </c>
      <c r="S86" s="7">
        <f t="shared" si="26"/>
        <v>228.57142857142776</v>
      </c>
      <c r="U86" s="16"/>
      <c r="V86" s="1"/>
    </row>
    <row r="87" spans="2:22" ht="12.9" customHeight="1" x14ac:dyDescent="0.25">
      <c r="B87" s="5" t="s">
        <v>117</v>
      </c>
      <c r="C87" s="11">
        <v>42149</v>
      </c>
      <c r="E87" s="2">
        <v>36</v>
      </c>
      <c r="F87" s="2">
        <v>6444</v>
      </c>
      <c r="G87" s="2">
        <v>428</v>
      </c>
      <c r="H87" s="2">
        <v>13161</v>
      </c>
      <c r="I87" s="2">
        <v>35645</v>
      </c>
      <c r="J87" s="6">
        <f t="shared" si="23"/>
        <v>2.2857142857142856</v>
      </c>
      <c r="K87" s="24">
        <f t="shared" si="27"/>
        <v>9.5238095238095237</v>
      </c>
      <c r="L87" s="6">
        <f t="shared" si="29"/>
        <v>0.26455026455026454</v>
      </c>
      <c r="M87" s="24">
        <f t="shared" si="28"/>
        <v>34.285714285714285</v>
      </c>
      <c r="N87" s="7">
        <f t="shared" si="24"/>
        <v>7.5714285714285712</v>
      </c>
      <c r="O87" s="7">
        <f t="shared" si="21"/>
        <v>18.113207547169811</v>
      </c>
      <c r="P87" s="7">
        <f t="shared" si="22"/>
        <v>172.07547169811323</v>
      </c>
      <c r="Q87" s="24">
        <f t="shared" si="25"/>
        <v>22.428571428571427</v>
      </c>
      <c r="R87" s="2">
        <v>150.5</v>
      </c>
      <c r="S87" s="7">
        <f t="shared" si="26"/>
        <v>299.9999999999992</v>
      </c>
      <c r="U87" s="16"/>
      <c r="V87" s="1"/>
    </row>
    <row r="88" spans="2:22" ht="12.9" customHeight="1" x14ac:dyDescent="0.25">
      <c r="B88" s="5" t="s">
        <v>118</v>
      </c>
      <c r="C88" s="11">
        <v>42156</v>
      </c>
      <c r="E88" s="2">
        <v>28</v>
      </c>
      <c r="F88" s="2">
        <v>6456</v>
      </c>
      <c r="G88" s="2">
        <v>433</v>
      </c>
      <c r="H88" s="2">
        <v>13209</v>
      </c>
      <c r="I88" s="2">
        <v>35777</v>
      </c>
      <c r="J88" s="6">
        <f t="shared" si="23"/>
        <v>1.7142857142857142</v>
      </c>
      <c r="K88" s="24">
        <f t="shared" si="27"/>
        <v>7.1428571428571423</v>
      </c>
      <c r="L88" s="6">
        <f t="shared" si="29"/>
        <v>0.25510204081632654</v>
      </c>
      <c r="M88" s="24">
        <f t="shared" si="28"/>
        <v>42.857142857142861</v>
      </c>
      <c r="N88" s="7">
        <f t="shared" si="24"/>
        <v>6.8571428571428568</v>
      </c>
      <c r="O88" s="7">
        <f t="shared" si="21"/>
        <v>15</v>
      </c>
      <c r="P88" s="7">
        <f t="shared" si="22"/>
        <v>195</v>
      </c>
      <c r="Q88" s="24">
        <f t="shared" si="25"/>
        <v>18.857142857142858</v>
      </c>
      <c r="R88" s="2">
        <v>152.19999999999999</v>
      </c>
      <c r="S88" s="7">
        <f t="shared" si="26"/>
        <v>242.85714285714124</v>
      </c>
      <c r="U88" s="16"/>
      <c r="V88" s="1"/>
    </row>
    <row r="89" spans="2:22" ht="12.9" customHeight="1" x14ac:dyDescent="0.25">
      <c r="B89" s="5" t="s">
        <v>119</v>
      </c>
      <c r="C89" s="11">
        <v>42163</v>
      </c>
      <c r="E89" s="2">
        <v>26</v>
      </c>
      <c r="F89" s="2">
        <v>6467</v>
      </c>
      <c r="G89" s="2">
        <v>436</v>
      </c>
      <c r="H89" s="2">
        <v>13250</v>
      </c>
      <c r="I89" s="2">
        <v>35908</v>
      </c>
      <c r="J89" s="6">
        <f t="shared" si="23"/>
        <v>1.5714285714285714</v>
      </c>
      <c r="K89" s="24">
        <f t="shared" si="27"/>
        <v>6.5476190476190483</v>
      </c>
      <c r="L89" s="6">
        <f t="shared" si="29"/>
        <v>0.25183150183150188</v>
      </c>
      <c r="M89" s="24">
        <f t="shared" si="28"/>
        <v>25.714285714285712</v>
      </c>
      <c r="N89" s="7">
        <f t="shared" si="24"/>
        <v>5.8571428571428568</v>
      </c>
      <c r="O89" s="7">
        <f t="shared" si="21"/>
        <v>16.097560975609756</v>
      </c>
      <c r="P89" s="7">
        <f t="shared" si="22"/>
        <v>229.7560975609756</v>
      </c>
      <c r="Q89" s="24">
        <f t="shared" si="25"/>
        <v>18.714285714285715</v>
      </c>
      <c r="R89" s="2">
        <v>153.80000000000001</v>
      </c>
      <c r="S89" s="7">
        <f t="shared" si="26"/>
        <v>228.57142857143182</v>
      </c>
      <c r="U89" s="16"/>
      <c r="V89" s="1"/>
    </row>
    <row r="90" spans="2:22" ht="12.9" customHeight="1" x14ac:dyDescent="0.25">
      <c r="B90" s="5" t="s">
        <v>120</v>
      </c>
      <c r="C90" s="11">
        <v>42170</v>
      </c>
      <c r="E90" s="2">
        <v>34</v>
      </c>
      <c r="F90" s="2">
        <v>6478</v>
      </c>
      <c r="G90" s="2">
        <v>440</v>
      </c>
      <c r="H90" s="2">
        <v>13292</v>
      </c>
      <c r="I90" s="2">
        <v>36039</v>
      </c>
      <c r="J90" s="6">
        <f t="shared" si="23"/>
        <v>1.5714285714285714</v>
      </c>
      <c r="K90" s="24">
        <f t="shared" si="27"/>
        <v>6.5476190476190483</v>
      </c>
      <c r="L90" s="6">
        <f t="shared" si="29"/>
        <v>0.19257703081232494</v>
      </c>
      <c r="M90" s="24">
        <f t="shared" si="28"/>
        <v>34.285714285714285</v>
      </c>
      <c r="N90" s="7">
        <f t="shared" si="24"/>
        <v>6</v>
      </c>
      <c r="O90" s="7">
        <f t="shared" si="21"/>
        <v>15.714285714285715</v>
      </c>
      <c r="P90" s="7">
        <f t="shared" si="22"/>
        <v>224.28571428571425</v>
      </c>
      <c r="Q90" s="24">
        <f t="shared" si="25"/>
        <v>18.714285714285715</v>
      </c>
      <c r="R90" s="2">
        <v>155.5</v>
      </c>
      <c r="S90" s="7">
        <f t="shared" si="26"/>
        <v>242.85714285714124</v>
      </c>
      <c r="U90" s="16"/>
      <c r="V90" s="1"/>
    </row>
    <row r="91" spans="2:22" ht="12.9" customHeight="1" x14ac:dyDescent="0.25">
      <c r="B91" s="5" t="s">
        <v>121</v>
      </c>
      <c r="C91" s="11">
        <v>42177</v>
      </c>
      <c r="E91" s="2">
        <v>21</v>
      </c>
      <c r="F91" s="2">
        <v>6490</v>
      </c>
      <c r="G91" s="2">
        <v>444</v>
      </c>
      <c r="H91" s="2">
        <v>13335</v>
      </c>
      <c r="I91" s="2">
        <v>36185</v>
      </c>
      <c r="J91" s="6">
        <f t="shared" si="23"/>
        <v>1.7142857142857142</v>
      </c>
      <c r="K91" s="24">
        <f t="shared" si="27"/>
        <v>7.1428571428571423</v>
      </c>
      <c r="M91" s="24">
        <f t="shared" si="28"/>
        <v>34.285714285714285</v>
      </c>
      <c r="N91" s="7">
        <f t="shared" si="24"/>
        <v>6.1428571428571432</v>
      </c>
      <c r="O91" s="7">
        <f t="shared" si="21"/>
        <v>16.744186046511626</v>
      </c>
      <c r="P91" s="7">
        <f t="shared" si="22"/>
        <v>217.67441860465115</v>
      </c>
      <c r="Q91" s="24">
        <f t="shared" si="25"/>
        <v>20.857142857142858</v>
      </c>
      <c r="R91" s="2">
        <v>157.9</v>
      </c>
      <c r="S91" s="7">
        <f t="shared" si="26"/>
        <v>342.85714285714369</v>
      </c>
      <c r="U91" s="16"/>
      <c r="V91" s="1"/>
    </row>
    <row r="92" spans="2:22" ht="12.9" customHeight="1" x14ac:dyDescent="0.25">
      <c r="B92" s="5" t="s">
        <v>122</v>
      </c>
      <c r="C92" s="11">
        <v>42184</v>
      </c>
      <c r="E92" s="2">
        <v>7</v>
      </c>
      <c r="F92" s="2">
        <v>6495</v>
      </c>
      <c r="G92" s="2">
        <v>448</v>
      </c>
      <c r="H92" s="2">
        <v>13375</v>
      </c>
      <c r="I92" s="2">
        <v>36338</v>
      </c>
      <c r="J92" s="6">
        <f t="shared" si="23"/>
        <v>0.7142857142857143</v>
      </c>
      <c r="K92" s="24">
        <f t="shared" si="27"/>
        <v>2.9761904761904763</v>
      </c>
      <c r="M92" s="24">
        <f t="shared" si="28"/>
        <v>34.285714285714285</v>
      </c>
      <c r="N92" s="7">
        <f t="shared" si="24"/>
        <v>5.7142857142857144</v>
      </c>
      <c r="O92" s="7">
        <f t="shared" si="21"/>
        <v>7.5</v>
      </c>
      <c r="P92" s="7">
        <f t="shared" si="22"/>
        <v>244.49999999999994</v>
      </c>
      <c r="Q92" s="24">
        <f t="shared" si="25"/>
        <v>21.857142857142858</v>
      </c>
      <c r="R92" s="2">
        <v>159.9</v>
      </c>
      <c r="S92" s="7">
        <f t="shared" si="26"/>
        <v>285.71428571428572</v>
      </c>
      <c r="U92" s="16"/>
      <c r="V92" s="1"/>
    </row>
    <row r="93" spans="2:22" ht="12.9" customHeight="1" x14ac:dyDescent="0.25">
      <c r="B93" s="5" t="s">
        <v>123</v>
      </c>
      <c r="C93" s="11">
        <v>42191</v>
      </c>
      <c r="E93" s="2">
        <v>14</v>
      </c>
      <c r="F93" s="2">
        <v>6504</v>
      </c>
      <c r="G93" s="2">
        <v>452</v>
      </c>
      <c r="H93" s="2">
        <v>13405</v>
      </c>
      <c r="I93" s="2">
        <v>36490</v>
      </c>
      <c r="J93" s="6">
        <f t="shared" si="23"/>
        <v>1.2857142857142858</v>
      </c>
      <c r="K93" s="24">
        <f t="shared" si="27"/>
        <v>5.3571428571428577</v>
      </c>
      <c r="M93" s="24">
        <f t="shared" si="28"/>
        <v>34.285714285714285</v>
      </c>
      <c r="N93" s="7">
        <f t="shared" si="24"/>
        <v>4.2857142857142856</v>
      </c>
      <c r="O93" s="7">
        <f t="shared" si="21"/>
        <v>18.000000000000004</v>
      </c>
      <c r="P93" s="7">
        <f t="shared" si="22"/>
        <v>318.00000000000006</v>
      </c>
      <c r="Q93" s="24">
        <f t="shared" si="25"/>
        <v>21.714285714285715</v>
      </c>
      <c r="R93" s="2">
        <v>161.9</v>
      </c>
      <c r="S93" s="7">
        <f t="shared" si="26"/>
        <v>285.71428571428572</v>
      </c>
      <c r="U93" s="16"/>
      <c r="V93" s="1"/>
    </row>
    <row r="94" spans="2:22" ht="12.9" customHeight="1" x14ac:dyDescent="0.25">
      <c r="B94" s="5" t="s">
        <v>124</v>
      </c>
      <c r="C94" s="11">
        <v>42198</v>
      </c>
      <c r="E94" s="2">
        <v>16</v>
      </c>
      <c r="F94" s="2">
        <v>6510</v>
      </c>
      <c r="G94" s="2">
        <v>454</v>
      </c>
      <c r="H94" s="2">
        <v>13441</v>
      </c>
      <c r="I94" s="2">
        <v>36600</v>
      </c>
      <c r="J94" s="6">
        <f t="shared" si="23"/>
        <v>0.8571428571428571</v>
      </c>
      <c r="K94" s="24">
        <f t="shared" si="27"/>
        <v>3.5714285714285712</v>
      </c>
      <c r="M94" s="24">
        <f t="shared" si="28"/>
        <v>17.142857142857142</v>
      </c>
      <c r="N94" s="7">
        <f t="shared" si="24"/>
        <v>5.1428571428571432</v>
      </c>
      <c r="O94" s="7">
        <f t="shared" si="21"/>
        <v>10</v>
      </c>
      <c r="P94" s="7">
        <f t="shared" si="22"/>
        <v>270</v>
      </c>
      <c r="Q94" s="24">
        <f t="shared" si="25"/>
        <v>15.714285714285714</v>
      </c>
      <c r="R94" s="2">
        <v>163</v>
      </c>
      <c r="S94" s="7">
        <f t="shared" si="26"/>
        <v>157.14285714285634</v>
      </c>
      <c r="U94" s="16"/>
      <c r="V94" s="1"/>
    </row>
    <row r="95" spans="2:22" ht="12.9" customHeight="1" x14ac:dyDescent="0.25">
      <c r="B95" s="5" t="s">
        <v>125</v>
      </c>
      <c r="C95" s="11">
        <v>42205</v>
      </c>
      <c r="E95" s="2">
        <v>12</v>
      </c>
      <c r="F95" s="2">
        <v>6519</v>
      </c>
      <c r="G95" s="2">
        <v>458</v>
      </c>
      <c r="H95" s="2">
        <v>13481</v>
      </c>
      <c r="I95" s="2">
        <v>36732</v>
      </c>
      <c r="J95" s="6">
        <f t="shared" si="23"/>
        <v>1.2857142857142858</v>
      </c>
      <c r="K95" s="24">
        <f t="shared" si="27"/>
        <v>5.3571428571428577</v>
      </c>
      <c r="M95" s="24">
        <f t="shared" si="28"/>
        <v>34.285714285714285</v>
      </c>
      <c r="N95" s="7">
        <f t="shared" si="24"/>
        <v>5.7142857142857144</v>
      </c>
      <c r="O95" s="7">
        <f t="shared" si="21"/>
        <v>13.5</v>
      </c>
      <c r="P95" s="7">
        <f t="shared" si="22"/>
        <v>238.5</v>
      </c>
      <c r="Q95" s="24">
        <f t="shared" si="25"/>
        <v>18.857142857142858</v>
      </c>
      <c r="R95" s="2">
        <v>164.9</v>
      </c>
      <c r="S95" s="7">
        <f t="shared" si="26"/>
        <v>271.42857142857224</v>
      </c>
      <c r="U95" s="16"/>
      <c r="V95" s="1"/>
    </row>
    <row r="96" spans="2:22" ht="12.9" customHeight="1" x14ac:dyDescent="0.25">
      <c r="B96" s="5" t="s">
        <v>126</v>
      </c>
      <c r="C96" s="11">
        <v>42212</v>
      </c>
      <c r="E96" s="2">
        <v>18</v>
      </c>
      <c r="F96" s="2">
        <v>6528</v>
      </c>
      <c r="G96" s="2">
        <v>462</v>
      </c>
      <c r="H96" s="2">
        <v>13523</v>
      </c>
      <c r="I96" s="2">
        <v>36858</v>
      </c>
      <c r="J96" s="6">
        <f t="shared" si="23"/>
        <v>1.2857142857142858</v>
      </c>
      <c r="K96" s="24">
        <f t="shared" si="27"/>
        <v>5.3571428571428577</v>
      </c>
      <c r="M96" s="24">
        <f t="shared" si="28"/>
        <v>34.285714285714285</v>
      </c>
      <c r="N96" s="7">
        <f t="shared" si="24"/>
        <v>6</v>
      </c>
      <c r="O96" s="7">
        <f t="shared" si="21"/>
        <v>12.857142857142858</v>
      </c>
      <c r="P96" s="7">
        <f t="shared" si="22"/>
        <v>227.14285714285717</v>
      </c>
      <c r="Q96" s="24">
        <f t="shared" si="25"/>
        <v>18</v>
      </c>
      <c r="R96" s="2">
        <v>166.8</v>
      </c>
      <c r="S96" s="7">
        <f t="shared" si="26"/>
        <v>271.42857142857224</v>
      </c>
      <c r="U96" s="16"/>
      <c r="V96" s="1"/>
    </row>
    <row r="97" spans="2:22" ht="12.9" customHeight="1" x14ac:dyDescent="0.25">
      <c r="B97" s="5" t="s">
        <v>127</v>
      </c>
      <c r="C97" s="11">
        <v>42219</v>
      </c>
      <c r="E97" s="2">
        <v>9</v>
      </c>
      <c r="F97" s="2">
        <v>6533</v>
      </c>
      <c r="G97" s="2">
        <v>466</v>
      </c>
      <c r="H97" s="2">
        <v>13564</v>
      </c>
      <c r="I97" s="2">
        <v>36996</v>
      </c>
      <c r="J97" s="6">
        <f t="shared" si="23"/>
        <v>0.7142857142857143</v>
      </c>
      <c r="K97" s="24">
        <f t="shared" si="27"/>
        <v>2.9761904761904763</v>
      </c>
      <c r="M97" s="24">
        <f t="shared" si="28"/>
        <v>34.285714285714285</v>
      </c>
      <c r="N97" s="7">
        <f t="shared" si="24"/>
        <v>5.8571428571428568</v>
      </c>
      <c r="O97" s="7">
        <f t="shared" si="21"/>
        <v>7.3170731707317076</v>
      </c>
      <c r="P97" s="7">
        <f t="shared" si="22"/>
        <v>238.53658536585365</v>
      </c>
      <c r="Q97" s="24">
        <f t="shared" si="25"/>
        <v>19.714285714285715</v>
      </c>
      <c r="R97" s="2">
        <v>168.9</v>
      </c>
      <c r="S97" s="7">
        <f t="shared" si="26"/>
        <v>299.9999999999992</v>
      </c>
      <c r="U97" s="16"/>
      <c r="V97" s="1"/>
    </row>
    <row r="98" spans="2:22" ht="12.9" customHeight="1" x14ac:dyDescent="0.25">
      <c r="B98" s="5" t="s">
        <v>128</v>
      </c>
      <c r="C98" s="11">
        <v>42226</v>
      </c>
      <c r="E98" s="2">
        <v>12</v>
      </c>
      <c r="F98" s="2">
        <v>6539</v>
      </c>
      <c r="G98" s="2">
        <v>470</v>
      </c>
      <c r="H98" s="2">
        <v>13600</v>
      </c>
      <c r="I98" s="2">
        <v>37130</v>
      </c>
      <c r="J98" s="6">
        <f t="shared" si="23"/>
        <v>0.8571428571428571</v>
      </c>
      <c r="K98" s="24">
        <f t="shared" si="27"/>
        <v>3.5714285714285712</v>
      </c>
      <c r="M98" s="24">
        <f t="shared" si="28"/>
        <v>34.285714285714285</v>
      </c>
      <c r="N98" s="7">
        <f t="shared" si="24"/>
        <v>5.1428571428571432</v>
      </c>
      <c r="O98" s="7">
        <f t="shared" ref="O98:O118" si="30">J98/N98*60</f>
        <v>10</v>
      </c>
      <c r="P98" s="7">
        <f t="shared" ref="P98:P118" si="31">(24-J98)/N98*60</f>
        <v>270</v>
      </c>
      <c r="Q98" s="24">
        <f t="shared" si="25"/>
        <v>19.142857142857142</v>
      </c>
      <c r="R98" s="2">
        <v>170.8</v>
      </c>
      <c r="S98" s="7">
        <f t="shared" si="26"/>
        <v>271.42857142857224</v>
      </c>
      <c r="U98" s="16"/>
      <c r="V98" s="1"/>
    </row>
    <row r="99" spans="2:22" ht="12.9" customHeight="1" x14ac:dyDescent="0.25">
      <c r="B99" s="5" t="s">
        <v>129</v>
      </c>
      <c r="C99" s="11">
        <v>42233</v>
      </c>
      <c r="E99" s="2">
        <v>23</v>
      </c>
      <c r="F99" s="2">
        <v>6545</v>
      </c>
      <c r="G99" s="2">
        <v>474</v>
      </c>
      <c r="H99" s="2">
        <v>13642</v>
      </c>
      <c r="I99" s="2">
        <v>37265</v>
      </c>
      <c r="J99" s="6">
        <f t="shared" ref="J99:J118" si="32">(F99-F98)/7</f>
        <v>0.8571428571428571</v>
      </c>
      <c r="K99" s="24">
        <f t="shared" si="27"/>
        <v>3.5714285714285712</v>
      </c>
      <c r="M99" s="24">
        <f t="shared" si="28"/>
        <v>34.285714285714285</v>
      </c>
      <c r="N99" s="7">
        <f t="shared" ref="N99:N118" si="33">(H99-H98)/7</f>
        <v>6</v>
      </c>
      <c r="O99" s="7">
        <f t="shared" si="30"/>
        <v>8.5714285714285712</v>
      </c>
      <c r="P99" s="7">
        <f t="shared" si="31"/>
        <v>231.42857142857144</v>
      </c>
      <c r="Q99" s="24">
        <f t="shared" ref="Q99:Q118" si="34">(I99-I98)/7</f>
        <v>19.285714285714285</v>
      </c>
      <c r="R99" s="2">
        <v>172.6</v>
      </c>
      <c r="S99" s="7">
        <f t="shared" ref="S99:S118" si="35">(R99-R98)/7*1000</f>
        <v>257.14285714285472</v>
      </c>
      <c r="U99" s="16"/>
      <c r="V99" s="1"/>
    </row>
    <row r="100" spans="2:22" ht="12.9" customHeight="1" x14ac:dyDescent="0.25">
      <c r="B100" s="5" t="s">
        <v>130</v>
      </c>
      <c r="C100" s="11">
        <v>42240</v>
      </c>
      <c r="E100" s="2">
        <v>12</v>
      </c>
      <c r="F100" s="2">
        <v>6554</v>
      </c>
      <c r="G100" s="2">
        <v>478</v>
      </c>
      <c r="H100" s="2">
        <v>13685</v>
      </c>
      <c r="I100" s="2">
        <v>37390</v>
      </c>
      <c r="J100" s="6">
        <f t="shared" si="32"/>
        <v>1.2857142857142858</v>
      </c>
      <c r="K100" s="24">
        <f t="shared" si="27"/>
        <v>5.3571428571428577</v>
      </c>
      <c r="M100" s="24">
        <f t="shared" si="28"/>
        <v>34.285714285714285</v>
      </c>
      <c r="N100" s="7">
        <f t="shared" si="33"/>
        <v>6.1428571428571432</v>
      </c>
      <c r="O100" s="7">
        <f t="shared" si="30"/>
        <v>12.558139534883722</v>
      </c>
      <c r="P100" s="7">
        <f t="shared" si="31"/>
        <v>221.86046511627907</v>
      </c>
      <c r="Q100" s="24">
        <f t="shared" si="34"/>
        <v>17.857142857142858</v>
      </c>
      <c r="R100" s="2">
        <v>174.7</v>
      </c>
      <c r="S100" s="7">
        <f t="shared" si="35"/>
        <v>299.9999999999992</v>
      </c>
      <c r="U100" s="16"/>
      <c r="V100" s="1"/>
    </row>
    <row r="101" spans="2:22" ht="12.9" customHeight="1" x14ac:dyDescent="0.25">
      <c r="B101" s="5" t="s">
        <v>131</v>
      </c>
      <c r="C101" s="11">
        <v>42247</v>
      </c>
      <c r="E101" s="2">
        <v>30</v>
      </c>
      <c r="F101" s="2">
        <v>6563</v>
      </c>
      <c r="G101" s="2">
        <v>481</v>
      </c>
      <c r="H101" s="2">
        <v>13724</v>
      </c>
      <c r="I101" s="2">
        <v>37521</v>
      </c>
      <c r="J101" s="6">
        <f t="shared" si="32"/>
        <v>1.2857142857142858</v>
      </c>
      <c r="K101" s="24">
        <f t="shared" si="27"/>
        <v>5.3571428571428577</v>
      </c>
      <c r="M101" s="24">
        <f t="shared" si="28"/>
        <v>25.714285714285712</v>
      </c>
      <c r="N101" s="7">
        <f t="shared" si="33"/>
        <v>5.5714285714285712</v>
      </c>
      <c r="O101" s="7">
        <f t="shared" si="30"/>
        <v>13.846153846153848</v>
      </c>
      <c r="P101" s="7">
        <f t="shared" si="31"/>
        <v>244.61538461538464</v>
      </c>
      <c r="Q101" s="24">
        <f t="shared" si="34"/>
        <v>18.714285714285715</v>
      </c>
      <c r="R101" s="2">
        <v>176.9</v>
      </c>
      <c r="S101" s="7">
        <f t="shared" si="35"/>
        <v>314.28571428571672</v>
      </c>
      <c r="U101" s="16"/>
      <c r="V101" s="1"/>
    </row>
    <row r="102" spans="2:22" ht="12.9" customHeight="1" x14ac:dyDescent="0.25">
      <c r="B102" s="5" t="s">
        <v>132</v>
      </c>
      <c r="C102" s="11">
        <v>42254</v>
      </c>
      <c r="E102" s="2">
        <v>36</v>
      </c>
      <c r="F102" s="2">
        <v>6576</v>
      </c>
      <c r="G102" s="2">
        <v>486</v>
      </c>
      <c r="H102" s="2">
        <v>13774</v>
      </c>
      <c r="I102" s="2">
        <v>37662</v>
      </c>
      <c r="J102" s="6">
        <f t="shared" si="32"/>
        <v>1.8571428571428572</v>
      </c>
      <c r="K102" s="24">
        <f t="shared" si="27"/>
        <v>7.7380952380952381</v>
      </c>
      <c r="M102" s="24">
        <f t="shared" si="28"/>
        <v>42.857142857142861</v>
      </c>
      <c r="N102" s="7">
        <f t="shared" si="33"/>
        <v>7.1428571428571432</v>
      </c>
      <c r="O102" s="7">
        <f t="shared" si="30"/>
        <v>15.600000000000001</v>
      </c>
      <c r="P102" s="7">
        <f t="shared" si="31"/>
        <v>185.99999999999997</v>
      </c>
      <c r="Q102" s="24">
        <f t="shared" si="34"/>
        <v>20.142857142857142</v>
      </c>
      <c r="R102" s="2">
        <v>178.7</v>
      </c>
      <c r="S102" s="7">
        <f t="shared" si="35"/>
        <v>257.14285714285472</v>
      </c>
      <c r="U102" s="16"/>
      <c r="V102" s="1"/>
    </row>
    <row r="103" spans="2:22" ht="12.9" customHeight="1" x14ac:dyDescent="0.25">
      <c r="B103" s="5" t="s">
        <v>133</v>
      </c>
      <c r="C103" s="11">
        <v>42261</v>
      </c>
      <c r="E103" s="2">
        <v>21</v>
      </c>
      <c r="F103" s="2">
        <v>6593</v>
      </c>
      <c r="G103" s="2">
        <v>490</v>
      </c>
      <c r="H103" s="2">
        <v>13824</v>
      </c>
      <c r="I103" s="2">
        <v>37822</v>
      </c>
      <c r="J103" s="6">
        <f t="shared" si="32"/>
        <v>2.4285714285714284</v>
      </c>
      <c r="K103" s="24">
        <f t="shared" si="27"/>
        <v>10.119047619047619</v>
      </c>
      <c r="M103" s="24">
        <f t="shared" si="28"/>
        <v>34.285714285714285</v>
      </c>
      <c r="N103" s="7">
        <f t="shared" si="33"/>
        <v>7.1428571428571432</v>
      </c>
      <c r="O103" s="7">
        <f t="shared" si="30"/>
        <v>20.399999999999999</v>
      </c>
      <c r="P103" s="7">
        <f t="shared" si="31"/>
        <v>181.2</v>
      </c>
      <c r="Q103" s="24">
        <f t="shared" si="34"/>
        <v>22.857142857142858</v>
      </c>
      <c r="R103" s="2">
        <v>180.8</v>
      </c>
      <c r="S103" s="7">
        <f t="shared" si="35"/>
        <v>300.00000000000324</v>
      </c>
      <c r="U103" s="16"/>
      <c r="V103" s="1"/>
    </row>
    <row r="104" spans="2:22" ht="12.9" customHeight="1" x14ac:dyDescent="0.25">
      <c r="B104" s="5" t="s">
        <v>134</v>
      </c>
      <c r="C104" s="11">
        <v>42268</v>
      </c>
      <c r="D104" s="2">
        <v>10</v>
      </c>
      <c r="E104" s="2">
        <v>34</v>
      </c>
      <c r="F104" s="2">
        <v>6610</v>
      </c>
      <c r="G104" s="2">
        <v>494</v>
      </c>
      <c r="H104" s="2">
        <v>13882</v>
      </c>
      <c r="I104" s="2">
        <v>37997</v>
      </c>
      <c r="J104" s="6">
        <f t="shared" si="32"/>
        <v>2.4285714285714284</v>
      </c>
      <c r="K104" s="24">
        <f t="shared" si="27"/>
        <v>10.119047619047619</v>
      </c>
      <c r="M104" s="24">
        <f t="shared" si="28"/>
        <v>34.285714285714285</v>
      </c>
      <c r="N104" s="7">
        <f t="shared" si="33"/>
        <v>8.2857142857142865</v>
      </c>
      <c r="O104" s="7">
        <f t="shared" si="30"/>
        <v>17.586206896551722</v>
      </c>
      <c r="P104" s="7">
        <f t="shared" si="31"/>
        <v>156.20689655172413</v>
      </c>
      <c r="Q104" s="24">
        <f t="shared" si="34"/>
        <v>25</v>
      </c>
      <c r="R104" s="2">
        <v>182.9</v>
      </c>
      <c r="S104" s="7">
        <f t="shared" si="35"/>
        <v>299.9999999999992</v>
      </c>
      <c r="U104" s="16"/>
      <c r="V104" s="1"/>
    </row>
    <row r="105" spans="2:22" ht="12.9" customHeight="1" x14ac:dyDescent="0.25">
      <c r="B105" s="5" t="s">
        <v>135</v>
      </c>
      <c r="C105" s="11">
        <v>42275</v>
      </c>
      <c r="D105" s="2">
        <v>10</v>
      </c>
      <c r="E105" s="2">
        <v>45</v>
      </c>
      <c r="F105" s="2">
        <v>6631</v>
      </c>
      <c r="G105" s="2">
        <v>499</v>
      </c>
      <c r="H105" s="2">
        <v>13943</v>
      </c>
      <c r="I105" s="2">
        <v>38170</v>
      </c>
      <c r="J105" s="6">
        <f t="shared" si="32"/>
        <v>3</v>
      </c>
      <c r="K105" s="24">
        <f t="shared" si="27"/>
        <v>12.5</v>
      </c>
      <c r="M105" s="24">
        <f t="shared" si="28"/>
        <v>42.857142857142861</v>
      </c>
      <c r="N105" s="7">
        <f t="shared" si="33"/>
        <v>8.7142857142857135</v>
      </c>
      <c r="O105" s="7">
        <f t="shared" si="30"/>
        <v>20.655737704918035</v>
      </c>
      <c r="P105" s="7">
        <f t="shared" si="31"/>
        <v>144.59016393442624</v>
      </c>
      <c r="Q105" s="24">
        <f t="shared" si="34"/>
        <v>24.714285714285715</v>
      </c>
      <c r="R105" s="2">
        <v>184.7</v>
      </c>
      <c r="S105" s="7">
        <f t="shared" si="35"/>
        <v>257.14285714285472</v>
      </c>
      <c r="U105" s="16"/>
      <c r="V105" s="1"/>
    </row>
    <row r="106" spans="2:22" ht="12.9" customHeight="1" x14ac:dyDescent="0.25">
      <c r="B106" s="5" t="s">
        <v>136</v>
      </c>
      <c r="C106" s="11">
        <v>42282</v>
      </c>
      <c r="D106" s="2">
        <v>0</v>
      </c>
      <c r="E106" s="2">
        <v>102</v>
      </c>
      <c r="F106" s="2">
        <v>6693</v>
      </c>
      <c r="G106" s="2">
        <v>503</v>
      </c>
      <c r="H106" s="2">
        <v>14039</v>
      </c>
      <c r="I106" s="2">
        <v>38417</v>
      </c>
      <c r="J106" s="6">
        <f t="shared" si="32"/>
        <v>8.8571428571428577</v>
      </c>
      <c r="K106" s="24">
        <f t="shared" si="27"/>
        <v>36.904761904761905</v>
      </c>
      <c r="M106" s="24">
        <f t="shared" si="28"/>
        <v>34.285714285714285</v>
      </c>
      <c r="N106" s="7">
        <f t="shared" si="33"/>
        <v>13.714285714285714</v>
      </c>
      <c r="O106" s="7">
        <f t="shared" si="30"/>
        <v>38.75</v>
      </c>
      <c r="P106" s="7">
        <f t="shared" si="31"/>
        <v>66.25</v>
      </c>
      <c r="Q106" s="24">
        <f t="shared" si="34"/>
        <v>35.285714285714285</v>
      </c>
      <c r="R106" s="2">
        <v>186.5</v>
      </c>
      <c r="S106" s="7">
        <f t="shared" si="35"/>
        <v>257.14285714285876</v>
      </c>
      <c r="U106" s="16"/>
      <c r="V106" s="1"/>
    </row>
    <row r="107" spans="2:22" ht="12.9" customHeight="1" x14ac:dyDescent="0.25">
      <c r="B107" s="5" t="s">
        <v>137</v>
      </c>
      <c r="C107" s="11">
        <v>42289</v>
      </c>
      <c r="D107" s="2">
        <v>7</v>
      </c>
      <c r="E107" s="2">
        <v>85</v>
      </c>
      <c r="F107" s="2">
        <v>6717</v>
      </c>
      <c r="G107" s="2">
        <v>507</v>
      </c>
      <c r="H107" s="2">
        <v>14118</v>
      </c>
      <c r="I107" s="2">
        <v>38615</v>
      </c>
      <c r="J107" s="6">
        <f t="shared" si="32"/>
        <v>3.4285714285714284</v>
      </c>
      <c r="K107" s="24">
        <f t="shared" si="27"/>
        <v>14.285714285714285</v>
      </c>
      <c r="L107" s="6">
        <f t="shared" si="29"/>
        <v>0.16806722689075629</v>
      </c>
      <c r="M107" s="24">
        <f t="shared" si="28"/>
        <v>34.285714285714285</v>
      </c>
      <c r="N107" s="7">
        <f t="shared" si="33"/>
        <v>11.285714285714286</v>
      </c>
      <c r="O107" s="7">
        <f t="shared" si="30"/>
        <v>18.22784810126582</v>
      </c>
      <c r="P107" s="7">
        <f t="shared" si="31"/>
        <v>109.36708860759494</v>
      </c>
      <c r="Q107" s="24">
        <f t="shared" si="34"/>
        <v>28.285714285714285</v>
      </c>
      <c r="R107" s="2">
        <v>188.5</v>
      </c>
      <c r="S107" s="7">
        <f t="shared" si="35"/>
        <v>285.71428571428572</v>
      </c>
      <c r="U107" s="16"/>
      <c r="V107" s="1"/>
    </row>
    <row r="108" spans="2:22" ht="12.9" customHeight="1" x14ac:dyDescent="0.25">
      <c r="B108" s="5" t="s">
        <v>138</v>
      </c>
      <c r="C108" s="11">
        <v>42296</v>
      </c>
      <c r="D108" s="2">
        <v>7</v>
      </c>
      <c r="E108" s="2">
        <v>68</v>
      </c>
      <c r="F108" s="2">
        <v>6739</v>
      </c>
      <c r="G108" s="2">
        <v>511</v>
      </c>
      <c r="H108" s="2">
        <v>14179</v>
      </c>
      <c r="I108" s="2">
        <v>38798</v>
      </c>
      <c r="J108" s="6">
        <f t="shared" si="32"/>
        <v>3.1428571428571428</v>
      </c>
      <c r="K108" s="24">
        <f t="shared" si="27"/>
        <v>13.095238095238097</v>
      </c>
      <c r="L108" s="6">
        <f t="shared" si="29"/>
        <v>0.19257703081232494</v>
      </c>
      <c r="M108" s="24">
        <f t="shared" si="28"/>
        <v>34.285714285714285</v>
      </c>
      <c r="N108" s="7">
        <f t="shared" si="33"/>
        <v>8.7142857142857135</v>
      </c>
      <c r="O108" s="7">
        <f t="shared" si="30"/>
        <v>21.639344262295083</v>
      </c>
      <c r="P108" s="7">
        <f t="shared" si="31"/>
        <v>143.6065573770492</v>
      </c>
      <c r="Q108" s="24">
        <f t="shared" si="34"/>
        <v>26.142857142857142</v>
      </c>
      <c r="R108" s="2">
        <v>190.4</v>
      </c>
      <c r="S108" s="7">
        <f t="shared" si="35"/>
        <v>271.42857142857224</v>
      </c>
      <c r="U108" s="16"/>
      <c r="V108" s="1"/>
    </row>
    <row r="109" spans="2:22" ht="12.9" customHeight="1" x14ac:dyDescent="0.25">
      <c r="B109" s="5" t="s">
        <v>139</v>
      </c>
      <c r="C109" s="11">
        <v>42303</v>
      </c>
      <c r="D109" s="2">
        <v>10</v>
      </c>
      <c r="E109" s="2">
        <v>95</v>
      </c>
      <c r="F109" s="2">
        <v>6765</v>
      </c>
      <c r="G109" s="2">
        <v>514</v>
      </c>
      <c r="H109" s="2">
        <v>14250</v>
      </c>
      <c r="I109" s="2">
        <v>38975</v>
      </c>
      <c r="J109" s="6">
        <f t="shared" si="32"/>
        <v>3.7142857142857144</v>
      </c>
      <c r="K109" s="24">
        <f t="shared" si="27"/>
        <v>15.476190476190476</v>
      </c>
      <c r="L109" s="6">
        <f t="shared" si="29"/>
        <v>0.16290726817042606</v>
      </c>
      <c r="M109" s="24">
        <f t="shared" si="28"/>
        <v>25.714285714285712</v>
      </c>
      <c r="N109" s="7">
        <f t="shared" si="33"/>
        <v>10.142857142857142</v>
      </c>
      <c r="O109" s="7">
        <f t="shared" si="30"/>
        <v>21.971830985915492</v>
      </c>
      <c r="P109" s="7">
        <f t="shared" si="31"/>
        <v>120</v>
      </c>
      <c r="Q109" s="24">
        <f t="shared" si="34"/>
        <v>25.285714285714285</v>
      </c>
      <c r="R109" s="2">
        <v>192</v>
      </c>
      <c r="S109" s="7">
        <f t="shared" si="35"/>
        <v>228.57142857142776</v>
      </c>
      <c r="U109" s="16"/>
      <c r="V109" s="1"/>
    </row>
    <row r="110" spans="2:22" ht="12.9" customHeight="1" x14ac:dyDescent="0.25">
      <c r="B110" s="5" t="s">
        <v>140</v>
      </c>
      <c r="C110" s="11">
        <v>42310</v>
      </c>
      <c r="E110" s="2">
        <v>71</v>
      </c>
      <c r="F110" s="2">
        <v>6792</v>
      </c>
      <c r="G110" s="2">
        <v>519</v>
      </c>
      <c r="H110" s="2">
        <v>14319</v>
      </c>
      <c r="I110" s="2">
        <v>39147</v>
      </c>
      <c r="J110" s="6">
        <f t="shared" si="32"/>
        <v>3.8571428571428572</v>
      </c>
      <c r="K110" s="24">
        <f t="shared" si="27"/>
        <v>16.071428571428573</v>
      </c>
      <c r="L110" s="6">
        <f t="shared" si="29"/>
        <v>0.22635814889336017</v>
      </c>
      <c r="M110" s="24">
        <f t="shared" si="28"/>
        <v>42.857142857142861</v>
      </c>
      <c r="N110" s="7">
        <f t="shared" si="33"/>
        <v>9.8571428571428577</v>
      </c>
      <c r="O110" s="7">
        <f t="shared" si="30"/>
        <v>23.478260869565215</v>
      </c>
      <c r="P110" s="7">
        <f t="shared" si="31"/>
        <v>122.60869565217389</v>
      </c>
      <c r="Q110" s="24">
        <f t="shared" si="34"/>
        <v>24.571428571428573</v>
      </c>
      <c r="R110" s="2">
        <v>193.5</v>
      </c>
      <c r="S110" s="7">
        <f t="shared" si="35"/>
        <v>214.28571428571428</v>
      </c>
      <c r="U110" s="16"/>
      <c r="V110" s="1"/>
    </row>
    <row r="111" spans="2:22" ht="12.9" customHeight="1" x14ac:dyDescent="0.25">
      <c r="B111" s="5" t="s">
        <v>141</v>
      </c>
      <c r="C111" s="11">
        <v>42317</v>
      </c>
      <c r="E111" s="2">
        <v>85</v>
      </c>
      <c r="F111" s="2">
        <v>6821</v>
      </c>
      <c r="G111" s="2">
        <v>524</v>
      </c>
      <c r="H111" s="2">
        <v>14392</v>
      </c>
      <c r="I111" s="2">
        <v>39333</v>
      </c>
      <c r="J111" s="6">
        <f t="shared" si="32"/>
        <v>4.1428571428571432</v>
      </c>
      <c r="K111" s="24">
        <f t="shared" si="27"/>
        <v>17.261904761904763</v>
      </c>
      <c r="L111" s="6">
        <f t="shared" si="29"/>
        <v>0.2030812324929972</v>
      </c>
      <c r="M111" s="24">
        <f t="shared" si="28"/>
        <v>42.857142857142861</v>
      </c>
      <c r="N111" s="7">
        <f t="shared" si="33"/>
        <v>10.428571428571429</v>
      </c>
      <c r="O111" s="7">
        <f t="shared" si="30"/>
        <v>23.835616438356166</v>
      </c>
      <c r="P111" s="7">
        <f t="shared" si="31"/>
        <v>114.24657534246576</v>
      </c>
      <c r="Q111" s="24">
        <f t="shared" si="34"/>
        <v>26.571428571428573</v>
      </c>
      <c r="R111" s="2">
        <v>195.3</v>
      </c>
      <c r="S111" s="7">
        <f t="shared" si="35"/>
        <v>257.14285714285876</v>
      </c>
      <c r="U111" s="16"/>
      <c r="V111" s="1"/>
    </row>
    <row r="112" spans="2:22" ht="12.9" customHeight="1" x14ac:dyDescent="0.25">
      <c r="B112" s="5" t="s">
        <v>142</v>
      </c>
      <c r="C112" s="11">
        <v>42324</v>
      </c>
      <c r="E112" s="2">
        <v>97</v>
      </c>
      <c r="F112" s="2">
        <v>6853</v>
      </c>
      <c r="G112" s="2">
        <v>528</v>
      </c>
      <c r="H112" s="2">
        <v>14467</v>
      </c>
      <c r="I112" s="2">
        <v>39522</v>
      </c>
      <c r="J112" s="6">
        <f t="shared" si="32"/>
        <v>4.5714285714285712</v>
      </c>
      <c r="K112" s="24">
        <f t="shared" si="27"/>
        <v>19.047619047619047</v>
      </c>
      <c r="L112" s="6">
        <f t="shared" si="29"/>
        <v>0.19636720667648502</v>
      </c>
      <c r="M112" s="24">
        <f t="shared" si="28"/>
        <v>34.285714285714285</v>
      </c>
      <c r="N112" s="7">
        <f t="shared" si="33"/>
        <v>10.714285714285714</v>
      </c>
      <c r="O112" s="7">
        <f t="shared" si="30"/>
        <v>25.6</v>
      </c>
      <c r="P112" s="7">
        <f t="shared" si="31"/>
        <v>108.80000000000003</v>
      </c>
      <c r="Q112" s="24">
        <f t="shared" si="34"/>
        <v>27</v>
      </c>
      <c r="R112" s="2">
        <v>197.1</v>
      </c>
      <c r="S112" s="7">
        <f t="shared" si="35"/>
        <v>257.14285714285472</v>
      </c>
      <c r="U112" s="16"/>
      <c r="V112" s="1"/>
    </row>
    <row r="113" spans="2:22" ht="12.9" customHeight="1" x14ac:dyDescent="0.25">
      <c r="B113" s="5" t="s">
        <v>143</v>
      </c>
      <c r="C113" s="11">
        <v>42331</v>
      </c>
      <c r="E113" s="2">
        <v>98</v>
      </c>
      <c r="F113" s="2">
        <v>6887</v>
      </c>
      <c r="G113" s="2">
        <v>532</v>
      </c>
      <c r="H113" s="2">
        <v>14548</v>
      </c>
      <c r="I113" s="2">
        <v>39733</v>
      </c>
      <c r="J113" s="6">
        <f t="shared" si="32"/>
        <v>4.8571428571428568</v>
      </c>
      <c r="K113" s="24">
        <f t="shared" si="27"/>
        <v>20.238095238095237</v>
      </c>
      <c r="L113" s="6">
        <f t="shared" si="29"/>
        <v>0.206511175898931</v>
      </c>
      <c r="M113" s="24">
        <f t="shared" si="28"/>
        <v>34.285714285714285</v>
      </c>
      <c r="N113" s="7">
        <f t="shared" si="33"/>
        <v>11.571428571428571</v>
      </c>
      <c r="O113" s="7">
        <f t="shared" si="30"/>
        <v>25.185185185185183</v>
      </c>
      <c r="P113" s="7">
        <f t="shared" si="31"/>
        <v>99.259259259259267</v>
      </c>
      <c r="Q113" s="24">
        <f t="shared" si="34"/>
        <v>30.142857142857142</v>
      </c>
      <c r="R113" s="2">
        <v>199.1</v>
      </c>
      <c r="S113" s="7">
        <f t="shared" si="35"/>
        <v>285.71428571428572</v>
      </c>
      <c r="U113" s="16"/>
      <c r="V113" s="1"/>
    </row>
    <row r="114" spans="2:22" ht="12.9" customHeight="1" x14ac:dyDescent="0.25">
      <c r="B114" s="5" t="s">
        <v>144</v>
      </c>
      <c r="C114" s="11">
        <v>42338</v>
      </c>
      <c r="E114" s="2">
        <v>92</v>
      </c>
      <c r="F114" s="2">
        <v>6920</v>
      </c>
      <c r="G114" s="2">
        <v>537</v>
      </c>
      <c r="H114" s="2">
        <v>14628</v>
      </c>
      <c r="I114" s="2">
        <v>39918</v>
      </c>
      <c r="J114" s="6">
        <f t="shared" si="32"/>
        <v>4.7142857142857144</v>
      </c>
      <c r="K114" s="24">
        <f t="shared" si="27"/>
        <v>19.642857142857142</v>
      </c>
      <c r="L114" s="6">
        <f t="shared" si="29"/>
        <v>0.21350931677018634</v>
      </c>
      <c r="M114" s="24">
        <f t="shared" si="28"/>
        <v>42.857142857142861</v>
      </c>
      <c r="N114" s="7">
        <f t="shared" si="33"/>
        <v>11.428571428571429</v>
      </c>
      <c r="O114" s="7">
        <f t="shared" si="30"/>
        <v>24.75</v>
      </c>
      <c r="P114" s="7">
        <f t="shared" si="31"/>
        <v>101.24999999999999</v>
      </c>
      <c r="Q114" s="24">
        <f t="shared" si="34"/>
        <v>26.428571428571427</v>
      </c>
      <c r="R114" s="2">
        <v>200.8</v>
      </c>
      <c r="S114" s="7">
        <f t="shared" si="35"/>
        <v>242.85714285714531</v>
      </c>
      <c r="U114" s="16"/>
      <c r="V114" s="1"/>
    </row>
    <row r="115" spans="2:22" ht="12.9" customHeight="1" x14ac:dyDescent="0.25">
      <c r="B115" s="5" t="s">
        <v>145</v>
      </c>
      <c r="C115" s="11">
        <v>42345</v>
      </c>
      <c r="E115" s="2">
        <v>94</v>
      </c>
      <c r="F115" s="2">
        <v>6954</v>
      </c>
      <c r="G115" s="2">
        <v>543</v>
      </c>
      <c r="H115" s="2">
        <v>14714</v>
      </c>
      <c r="I115" s="2">
        <v>40128</v>
      </c>
      <c r="J115" s="6">
        <f t="shared" si="32"/>
        <v>4.8571428571428568</v>
      </c>
      <c r="K115" s="24">
        <f t="shared" si="27"/>
        <v>20.238095238095237</v>
      </c>
      <c r="L115" s="6">
        <f t="shared" si="29"/>
        <v>0.21529888551165147</v>
      </c>
      <c r="M115" s="24">
        <f t="shared" si="28"/>
        <v>51.428571428571423</v>
      </c>
      <c r="N115" s="7">
        <f t="shared" si="33"/>
        <v>12.285714285714286</v>
      </c>
      <c r="O115" s="7">
        <f t="shared" si="30"/>
        <v>23.720930232558135</v>
      </c>
      <c r="P115" s="7">
        <f t="shared" si="31"/>
        <v>93.488372093023244</v>
      </c>
      <c r="Q115" s="24">
        <f t="shared" si="34"/>
        <v>30</v>
      </c>
      <c r="R115" s="2">
        <v>203.1</v>
      </c>
      <c r="S115" s="7">
        <f t="shared" si="35"/>
        <v>328.57142857142611</v>
      </c>
      <c r="T115" s="14" t="s">
        <v>21</v>
      </c>
      <c r="U115" s="16"/>
      <c r="V115" s="1"/>
    </row>
    <row r="116" spans="2:22" ht="12.9" customHeight="1" x14ac:dyDescent="0.25">
      <c r="B116" s="5" t="s">
        <v>146</v>
      </c>
      <c r="C116" s="11">
        <v>42352</v>
      </c>
      <c r="E116" s="2">
        <v>102</v>
      </c>
      <c r="F116" s="2">
        <v>6995</v>
      </c>
      <c r="G116" s="2">
        <v>547</v>
      </c>
      <c r="H116" s="2">
        <v>14798</v>
      </c>
      <c r="I116" s="2">
        <v>40342</v>
      </c>
      <c r="J116" s="6">
        <f t="shared" si="32"/>
        <v>5.8571428571428568</v>
      </c>
      <c r="K116" s="24">
        <f t="shared" si="27"/>
        <v>24.404761904761905</v>
      </c>
      <c r="L116" s="6">
        <f t="shared" si="29"/>
        <v>0.2392623716153128</v>
      </c>
      <c r="M116" s="24">
        <f t="shared" si="28"/>
        <v>34.285714285714285</v>
      </c>
      <c r="N116" s="7">
        <f t="shared" si="33"/>
        <v>12</v>
      </c>
      <c r="O116" s="7">
        <f t="shared" si="30"/>
        <v>29.285714285714285</v>
      </c>
      <c r="P116" s="7">
        <f t="shared" si="31"/>
        <v>90.714285714285708</v>
      </c>
      <c r="Q116" s="24">
        <f t="shared" si="34"/>
        <v>30.571428571428573</v>
      </c>
      <c r="R116" s="2">
        <v>205</v>
      </c>
      <c r="S116" s="7">
        <f t="shared" si="35"/>
        <v>271.42857142857224</v>
      </c>
      <c r="T116" s="14" t="s">
        <v>22</v>
      </c>
      <c r="U116" s="16"/>
      <c r="V116" s="1"/>
    </row>
    <row r="117" spans="2:22" ht="12.9" customHeight="1" x14ac:dyDescent="0.25">
      <c r="B117" s="5" t="s">
        <v>147</v>
      </c>
      <c r="C117" s="11">
        <v>42359</v>
      </c>
      <c r="E117" s="2">
        <v>96</v>
      </c>
      <c r="F117" s="2">
        <v>7026</v>
      </c>
      <c r="G117" s="2">
        <v>550</v>
      </c>
      <c r="H117" s="2">
        <v>14870</v>
      </c>
      <c r="I117" s="2">
        <v>40514</v>
      </c>
      <c r="J117" s="6">
        <f t="shared" si="32"/>
        <v>4.4285714285714288</v>
      </c>
      <c r="K117" s="24">
        <f t="shared" si="27"/>
        <v>18.452380952380953</v>
      </c>
      <c r="L117" s="6">
        <f t="shared" si="29"/>
        <v>0.1922123015873016</v>
      </c>
      <c r="M117" s="24">
        <f t="shared" si="28"/>
        <v>25.714285714285712</v>
      </c>
      <c r="N117" s="7">
        <f t="shared" si="33"/>
        <v>10.285714285714286</v>
      </c>
      <c r="O117" s="7">
        <f t="shared" si="30"/>
        <v>25.833333333333332</v>
      </c>
      <c r="P117" s="7">
        <f t="shared" si="31"/>
        <v>114.16666666666664</v>
      </c>
      <c r="Q117" s="24">
        <f t="shared" si="34"/>
        <v>24.571428571428573</v>
      </c>
      <c r="R117" s="2">
        <v>206.1</v>
      </c>
      <c r="S117" s="7">
        <f t="shared" si="35"/>
        <v>157.14285714285634</v>
      </c>
      <c r="T117" s="14" t="s">
        <v>23</v>
      </c>
      <c r="U117" s="16"/>
      <c r="V117" s="1"/>
    </row>
    <row r="118" spans="2:22" ht="12.9" customHeight="1" x14ac:dyDescent="0.25">
      <c r="B118" s="5" t="s">
        <v>148</v>
      </c>
      <c r="C118" s="11">
        <v>42366</v>
      </c>
      <c r="E118" s="2">
        <v>162</v>
      </c>
      <c r="F118" s="2">
        <v>7101</v>
      </c>
      <c r="G118" s="2">
        <v>555</v>
      </c>
      <c r="H118" s="2">
        <v>14982</v>
      </c>
      <c r="I118" s="2">
        <v>40816</v>
      </c>
      <c r="J118" s="6">
        <f t="shared" si="32"/>
        <v>10.714285714285714</v>
      </c>
      <c r="K118" s="24">
        <f t="shared" si="27"/>
        <v>44.642857142857139</v>
      </c>
      <c r="L118" s="6">
        <f t="shared" si="29"/>
        <v>0.27557319223985888</v>
      </c>
      <c r="M118" s="24">
        <f t="shared" si="28"/>
        <v>42.857142857142861</v>
      </c>
      <c r="N118" s="7">
        <f t="shared" si="33"/>
        <v>16</v>
      </c>
      <c r="O118" s="7">
        <f t="shared" si="30"/>
        <v>40.178571428571423</v>
      </c>
      <c r="P118" s="7">
        <f t="shared" si="31"/>
        <v>49.821428571428577</v>
      </c>
      <c r="Q118" s="24">
        <f t="shared" si="34"/>
        <v>43.142857142857146</v>
      </c>
      <c r="R118" s="2">
        <v>208</v>
      </c>
      <c r="S118" s="7">
        <f t="shared" si="35"/>
        <v>271.42857142857224</v>
      </c>
      <c r="T118" s="15" t="s">
        <v>24</v>
      </c>
      <c r="U118" s="16"/>
      <c r="V118" s="1"/>
    </row>
    <row r="119" spans="2:22" ht="12.9" customHeight="1" x14ac:dyDescent="0.25">
      <c r="B119" s="2" t="s">
        <v>149</v>
      </c>
      <c r="C119" s="12">
        <v>42373</v>
      </c>
      <c r="D119" s="2">
        <v>-20</v>
      </c>
      <c r="E119" s="2">
        <v>248</v>
      </c>
      <c r="F119" s="2">
        <v>7226</v>
      </c>
      <c r="G119" s="2">
        <v>560</v>
      </c>
      <c r="H119" s="2">
        <v>15063</v>
      </c>
      <c r="I119" s="2">
        <v>41246</v>
      </c>
      <c r="J119" s="6">
        <f>(F119-F118)/7</f>
        <v>17.857142857142858</v>
      </c>
      <c r="K119" s="24">
        <f t="shared" si="27"/>
        <v>74.404761904761912</v>
      </c>
      <c r="L119" s="6">
        <f t="shared" si="29"/>
        <v>0.30001920122887865</v>
      </c>
      <c r="M119" s="24">
        <f t="shared" si="28"/>
        <v>42.857142857142861</v>
      </c>
      <c r="N119" s="7">
        <f>(H119-H118)/7</f>
        <v>11.571428571428571</v>
      </c>
      <c r="O119" s="7">
        <f t="shared" ref="O119:O150" si="36">J119/N119*60</f>
        <v>92.592592592592595</v>
      </c>
      <c r="P119" s="7">
        <f t="shared" ref="P119:P150" si="37">(24-J119)/N119*60</f>
        <v>31.851851851851848</v>
      </c>
      <c r="Q119" s="24">
        <f>(I119-I118)/7</f>
        <v>61.428571428571431</v>
      </c>
      <c r="R119" s="2">
        <v>209.8</v>
      </c>
      <c r="S119" s="7">
        <f>(R119-R118)/7*1000</f>
        <v>257.14285714285876</v>
      </c>
      <c r="T119" s="14" t="s">
        <v>25</v>
      </c>
      <c r="U119" s="16"/>
      <c r="V119" s="1"/>
    </row>
    <row r="120" spans="2:22" ht="12.9" customHeight="1" x14ac:dyDescent="0.25">
      <c r="B120" s="2" t="s">
        <v>150</v>
      </c>
      <c r="C120" s="12">
        <v>42380</v>
      </c>
      <c r="D120" s="2">
        <v>-14</v>
      </c>
      <c r="E120" s="2">
        <v>198</v>
      </c>
      <c r="F120" s="2">
        <v>7322</v>
      </c>
      <c r="G120" s="2">
        <v>564</v>
      </c>
      <c r="H120" s="2">
        <v>15167</v>
      </c>
      <c r="I120" s="2">
        <v>41594</v>
      </c>
      <c r="J120" s="6">
        <f t="shared" ref="J120:J151" si="38">(F120-F119)/7</f>
        <v>13.714285714285714</v>
      </c>
      <c r="K120" s="24">
        <f t="shared" si="27"/>
        <v>57.142857142857139</v>
      </c>
      <c r="L120" s="6">
        <f t="shared" si="29"/>
        <v>0.28860028860028858</v>
      </c>
      <c r="M120" s="24">
        <f t="shared" si="28"/>
        <v>34.285714285714285</v>
      </c>
      <c r="N120" s="7">
        <f t="shared" ref="N120:N151" si="39">(H120-H119)/7</f>
        <v>14.857142857142858</v>
      </c>
      <c r="O120" s="7">
        <f t="shared" si="36"/>
        <v>55.38461538461538</v>
      </c>
      <c r="P120" s="7">
        <f t="shared" si="37"/>
        <v>41.53846153846154</v>
      </c>
      <c r="Q120" s="24">
        <f t="shared" ref="Q120:Q151" si="40">(I120-I119)/7</f>
        <v>49.714285714285715</v>
      </c>
      <c r="R120" s="2">
        <v>211.6</v>
      </c>
      <c r="S120" s="7">
        <f t="shared" ref="S120:S151" si="41">(R120-R119)/7*1000</f>
        <v>257.14285714285472</v>
      </c>
      <c r="U120" s="16"/>
      <c r="V120" s="1"/>
    </row>
    <row r="121" spans="2:22" ht="12.9" customHeight="1" x14ac:dyDescent="0.25">
      <c r="B121" s="2" t="s">
        <v>151</v>
      </c>
      <c r="C121" s="12">
        <v>42387</v>
      </c>
      <c r="D121" s="2">
        <v>-15</v>
      </c>
      <c r="E121" s="2">
        <v>213</v>
      </c>
      <c r="F121" s="2">
        <v>7425</v>
      </c>
      <c r="G121" s="2">
        <v>569</v>
      </c>
      <c r="H121" s="2">
        <v>15262</v>
      </c>
      <c r="I121" s="2">
        <v>41965</v>
      </c>
      <c r="J121" s="6">
        <f t="shared" si="38"/>
        <v>14.714285714285714</v>
      </c>
      <c r="K121" s="24">
        <f t="shared" si="27"/>
        <v>61.309523809523803</v>
      </c>
      <c r="L121" s="6">
        <f t="shared" si="29"/>
        <v>0.28783813995081597</v>
      </c>
      <c r="M121" s="24">
        <f t="shared" si="28"/>
        <v>42.857142857142861</v>
      </c>
      <c r="N121" s="7">
        <f t="shared" si="39"/>
        <v>13.571428571428571</v>
      </c>
      <c r="O121" s="7">
        <f t="shared" si="36"/>
        <v>65.05263157894737</v>
      </c>
      <c r="P121" s="7">
        <f t="shared" si="37"/>
        <v>41.05263157894737</v>
      </c>
      <c r="Q121" s="24">
        <f t="shared" si="40"/>
        <v>53</v>
      </c>
      <c r="R121" s="2">
        <v>213.3</v>
      </c>
      <c r="S121" s="7">
        <f t="shared" si="41"/>
        <v>242.85714285714531</v>
      </c>
      <c r="T121" s="14" t="s">
        <v>26</v>
      </c>
      <c r="U121" s="16"/>
      <c r="V121" s="1"/>
    </row>
    <row r="122" spans="2:22" ht="12.9" customHeight="1" x14ac:dyDescent="0.25">
      <c r="B122" s="2" t="s">
        <v>152</v>
      </c>
      <c r="C122" s="12">
        <v>42394</v>
      </c>
      <c r="D122" s="2">
        <v>0</v>
      </c>
      <c r="E122" s="2">
        <v>111</v>
      </c>
      <c r="F122" s="2">
        <v>7471</v>
      </c>
      <c r="G122" s="2">
        <v>573</v>
      </c>
      <c r="H122" s="2">
        <v>15356</v>
      </c>
      <c r="I122" s="2">
        <v>42176</v>
      </c>
      <c r="J122" s="6">
        <f t="shared" si="38"/>
        <v>6.5714285714285712</v>
      </c>
      <c r="K122" s="24">
        <f t="shared" si="27"/>
        <v>27.38095238095238</v>
      </c>
      <c r="L122" s="6">
        <f t="shared" si="29"/>
        <v>0.24667524667524665</v>
      </c>
      <c r="M122" s="24">
        <f t="shared" si="28"/>
        <v>34.285714285714285</v>
      </c>
      <c r="N122" s="7">
        <f t="shared" si="39"/>
        <v>13.428571428571429</v>
      </c>
      <c r="O122" s="7">
        <f t="shared" si="36"/>
        <v>29.361702127659573</v>
      </c>
      <c r="P122" s="7">
        <f t="shared" si="37"/>
        <v>77.872340425531931</v>
      </c>
      <c r="Q122" s="24">
        <f t="shared" si="40"/>
        <v>30.142857142857142</v>
      </c>
      <c r="R122" s="2">
        <v>214.5</v>
      </c>
      <c r="S122" s="7">
        <f t="shared" si="41"/>
        <v>171.4285714285698</v>
      </c>
      <c r="U122" s="16"/>
      <c r="V122" s="1"/>
    </row>
    <row r="123" spans="2:22" ht="12.9" customHeight="1" x14ac:dyDescent="0.25">
      <c r="B123" s="2" t="s">
        <v>153</v>
      </c>
      <c r="C123" s="12">
        <v>42401</v>
      </c>
      <c r="D123" s="2">
        <v>0</v>
      </c>
      <c r="E123" s="2">
        <v>124</v>
      </c>
      <c r="F123" s="2">
        <v>7525</v>
      </c>
      <c r="G123" s="2">
        <v>578</v>
      </c>
      <c r="H123" s="2">
        <v>15453</v>
      </c>
      <c r="I123" s="2">
        <v>42410</v>
      </c>
      <c r="J123" s="6">
        <f t="shared" si="38"/>
        <v>7.7142857142857144</v>
      </c>
      <c r="K123" s="24">
        <f t="shared" si="27"/>
        <v>32.142857142857146</v>
      </c>
      <c r="L123" s="6">
        <f t="shared" si="29"/>
        <v>0.25921658986175117</v>
      </c>
      <c r="M123" s="24">
        <f t="shared" si="28"/>
        <v>42.857142857142861</v>
      </c>
      <c r="N123" s="7">
        <f t="shared" si="39"/>
        <v>13.857142857142858</v>
      </c>
      <c r="O123" s="7">
        <f t="shared" si="36"/>
        <v>33.402061855670105</v>
      </c>
      <c r="P123" s="7">
        <f t="shared" si="37"/>
        <v>70.515463917525764</v>
      </c>
      <c r="Q123" s="24">
        <f t="shared" si="40"/>
        <v>33.428571428571431</v>
      </c>
      <c r="R123" s="2">
        <v>216.2</v>
      </c>
      <c r="S123" s="7">
        <f t="shared" si="41"/>
        <v>242.85714285714124</v>
      </c>
      <c r="U123" s="16"/>
      <c r="V123" s="1"/>
    </row>
    <row r="124" spans="2:22" ht="14.7" customHeight="1" x14ac:dyDescent="0.25">
      <c r="B124" s="2" t="s">
        <v>154</v>
      </c>
      <c r="C124" s="12">
        <v>42408</v>
      </c>
      <c r="D124" s="2">
        <v>0</v>
      </c>
      <c r="E124" s="2">
        <v>107</v>
      </c>
      <c r="F124" s="2">
        <v>7575</v>
      </c>
      <c r="G124" s="2">
        <v>583</v>
      </c>
      <c r="H124" s="2">
        <v>15552</v>
      </c>
      <c r="I124" s="2">
        <v>42640</v>
      </c>
      <c r="J124" s="6">
        <f t="shared" si="38"/>
        <v>7.1428571428571432</v>
      </c>
      <c r="K124" s="24">
        <f t="shared" si="27"/>
        <v>29.761904761904763</v>
      </c>
      <c r="L124" s="6">
        <f t="shared" si="29"/>
        <v>0.27814864263462397</v>
      </c>
      <c r="M124" s="24">
        <f t="shared" si="28"/>
        <v>42.857142857142861</v>
      </c>
      <c r="N124" s="7">
        <f t="shared" si="39"/>
        <v>14.142857142857142</v>
      </c>
      <c r="O124" s="7">
        <f t="shared" si="36"/>
        <v>30.303030303030305</v>
      </c>
      <c r="P124" s="7">
        <f t="shared" si="37"/>
        <v>71.51515151515153</v>
      </c>
      <c r="Q124" s="24">
        <f t="shared" si="40"/>
        <v>32.857142857142854</v>
      </c>
      <c r="R124" s="2">
        <v>218.1</v>
      </c>
      <c r="S124" s="7">
        <f t="shared" si="41"/>
        <v>271.42857142857224</v>
      </c>
      <c r="U124" s="16"/>
      <c r="V124" s="1"/>
    </row>
    <row r="125" spans="2:22" ht="14.7" customHeight="1" x14ac:dyDescent="0.25">
      <c r="B125" s="2" t="s">
        <v>155</v>
      </c>
      <c r="C125" s="12">
        <v>42415</v>
      </c>
      <c r="D125" s="2">
        <v>0</v>
      </c>
      <c r="E125" s="2">
        <v>125</v>
      </c>
      <c r="F125" s="2">
        <v>7624</v>
      </c>
      <c r="G125" s="2">
        <v>587</v>
      </c>
      <c r="H125" s="2">
        <v>15651</v>
      </c>
      <c r="I125" s="2">
        <v>42877</v>
      </c>
      <c r="J125" s="6">
        <f t="shared" si="38"/>
        <v>7</v>
      </c>
      <c r="K125" s="24">
        <f t="shared" si="27"/>
        <v>29.166666666666668</v>
      </c>
      <c r="L125" s="6">
        <f t="shared" si="29"/>
        <v>0.23333333333333334</v>
      </c>
      <c r="M125" s="24">
        <f t="shared" si="28"/>
        <v>34.285714285714285</v>
      </c>
      <c r="N125" s="7">
        <f t="shared" si="39"/>
        <v>14.142857142857142</v>
      </c>
      <c r="O125" s="7">
        <f t="shared" si="36"/>
        <v>29.696969696969699</v>
      </c>
      <c r="P125" s="7">
        <f t="shared" si="37"/>
        <v>72.121212121212125</v>
      </c>
      <c r="Q125" s="24">
        <f t="shared" si="40"/>
        <v>33.857142857142854</v>
      </c>
      <c r="R125" s="2">
        <v>220</v>
      </c>
      <c r="S125" s="7">
        <f t="shared" si="41"/>
        <v>271.42857142857224</v>
      </c>
      <c r="U125" s="16"/>
      <c r="V125" s="1"/>
    </row>
    <row r="126" spans="2:22" ht="12.9" customHeight="1" x14ac:dyDescent="0.25">
      <c r="B126" s="2" t="s">
        <v>156</v>
      </c>
      <c r="C126" s="12">
        <v>42422</v>
      </c>
      <c r="D126" s="2">
        <v>0</v>
      </c>
      <c r="E126" s="2">
        <v>126</v>
      </c>
      <c r="F126" s="2">
        <v>7676</v>
      </c>
      <c r="G126" s="2">
        <v>592</v>
      </c>
      <c r="H126" s="2">
        <v>15750</v>
      </c>
      <c r="I126" s="2">
        <v>43107</v>
      </c>
      <c r="J126" s="6">
        <f t="shared" si="38"/>
        <v>7.4285714285714288</v>
      </c>
      <c r="K126" s="24">
        <f t="shared" si="27"/>
        <v>30.952380952380953</v>
      </c>
      <c r="L126" s="6">
        <f t="shared" si="29"/>
        <v>0.24565381708238851</v>
      </c>
      <c r="M126" s="24">
        <f t="shared" si="28"/>
        <v>42.857142857142861</v>
      </c>
      <c r="N126" s="7">
        <f t="shared" si="39"/>
        <v>14.142857142857142</v>
      </c>
      <c r="O126" s="7">
        <f t="shared" si="36"/>
        <v>31.515151515151519</v>
      </c>
      <c r="P126" s="7">
        <f t="shared" si="37"/>
        <v>70.303030303030297</v>
      </c>
      <c r="Q126" s="24">
        <f t="shared" si="40"/>
        <v>32.857142857142854</v>
      </c>
      <c r="R126" s="2">
        <v>221.9</v>
      </c>
      <c r="S126" s="7">
        <f t="shared" si="41"/>
        <v>271.42857142857224</v>
      </c>
      <c r="U126" s="16"/>
      <c r="V126" s="1"/>
    </row>
    <row r="127" spans="2:22" ht="12.9" customHeight="1" x14ac:dyDescent="0.25">
      <c r="B127" s="2" t="s">
        <v>157</v>
      </c>
      <c r="C127" s="12">
        <v>42429</v>
      </c>
      <c r="D127" s="2">
        <v>0</v>
      </c>
      <c r="E127" s="2">
        <v>138</v>
      </c>
      <c r="F127" s="2">
        <v>7726</v>
      </c>
      <c r="G127" s="2">
        <v>597</v>
      </c>
      <c r="H127" s="2">
        <v>15850</v>
      </c>
      <c r="I127" s="2">
        <v>43337</v>
      </c>
      <c r="J127" s="6">
        <f t="shared" si="38"/>
        <v>7.1428571428571432</v>
      </c>
      <c r="K127" s="24">
        <f t="shared" si="27"/>
        <v>29.761904761904763</v>
      </c>
      <c r="L127" s="6">
        <f t="shared" si="29"/>
        <v>0.21566597653554176</v>
      </c>
      <c r="M127" s="24">
        <f t="shared" si="28"/>
        <v>42.857142857142861</v>
      </c>
      <c r="N127" s="7">
        <f t="shared" si="39"/>
        <v>14.285714285714286</v>
      </c>
      <c r="O127" s="7">
        <f t="shared" si="36"/>
        <v>30</v>
      </c>
      <c r="P127" s="7">
        <f t="shared" si="37"/>
        <v>70.8</v>
      </c>
      <c r="Q127" s="24">
        <f t="shared" si="40"/>
        <v>32.857142857142854</v>
      </c>
      <c r="R127" s="2">
        <v>223.7</v>
      </c>
      <c r="S127" s="7">
        <f t="shared" si="41"/>
        <v>257.14285714285472</v>
      </c>
      <c r="U127" s="16"/>
      <c r="V127" s="1"/>
    </row>
    <row r="128" spans="2:22" ht="12.9" customHeight="1" x14ac:dyDescent="0.25">
      <c r="B128" s="2" t="s">
        <v>158</v>
      </c>
      <c r="C128" s="12">
        <v>42436</v>
      </c>
      <c r="D128" s="2">
        <v>0</v>
      </c>
      <c r="E128" s="2">
        <v>118</v>
      </c>
      <c r="F128" s="2">
        <v>7772</v>
      </c>
      <c r="G128" s="2">
        <v>602</v>
      </c>
      <c r="H128" s="2">
        <v>15945</v>
      </c>
      <c r="I128" s="2">
        <v>43558</v>
      </c>
      <c r="J128" s="6">
        <f t="shared" si="38"/>
        <v>6.5714285714285712</v>
      </c>
      <c r="K128" s="24">
        <f t="shared" si="27"/>
        <v>27.38095238095238</v>
      </c>
      <c r="L128" s="6">
        <f t="shared" si="29"/>
        <v>0.2320419693301049</v>
      </c>
      <c r="M128" s="24">
        <f t="shared" si="28"/>
        <v>42.857142857142861</v>
      </c>
      <c r="N128" s="7">
        <f t="shared" si="39"/>
        <v>13.571428571428571</v>
      </c>
      <c r="O128" s="7">
        <f t="shared" si="36"/>
        <v>29.05263157894737</v>
      </c>
      <c r="P128" s="7">
        <f t="shared" si="37"/>
        <v>77.052631578947384</v>
      </c>
      <c r="Q128" s="24">
        <f t="shared" si="40"/>
        <v>31.571428571428573</v>
      </c>
      <c r="R128" s="2">
        <v>225.6</v>
      </c>
      <c r="S128" s="7">
        <f t="shared" si="41"/>
        <v>271.42857142857224</v>
      </c>
      <c r="U128" s="16"/>
      <c r="V128" s="1"/>
    </row>
    <row r="129" spans="2:22" ht="12.9" customHeight="1" x14ac:dyDescent="0.25">
      <c r="B129" s="2" t="s">
        <v>159</v>
      </c>
      <c r="C129" s="12">
        <v>42443</v>
      </c>
      <c r="D129" s="2">
        <v>0</v>
      </c>
      <c r="E129" s="2">
        <v>118</v>
      </c>
      <c r="F129" s="2">
        <v>7816</v>
      </c>
      <c r="G129" s="2">
        <v>607</v>
      </c>
      <c r="H129" s="2">
        <v>16037</v>
      </c>
      <c r="I129" s="2">
        <v>43770</v>
      </c>
      <c r="J129" s="6">
        <f t="shared" si="38"/>
        <v>6.2857142857142856</v>
      </c>
      <c r="K129" s="24">
        <f t="shared" si="27"/>
        <v>26.190476190476193</v>
      </c>
      <c r="L129" s="6">
        <f t="shared" si="29"/>
        <v>0.22195318805488298</v>
      </c>
      <c r="M129" s="24">
        <f t="shared" si="28"/>
        <v>42.857142857142861</v>
      </c>
      <c r="N129" s="7">
        <f t="shared" si="39"/>
        <v>13.142857142857142</v>
      </c>
      <c r="O129" s="7">
        <f t="shared" si="36"/>
        <v>28.695652173913043</v>
      </c>
      <c r="P129" s="7">
        <f t="shared" si="37"/>
        <v>80.869565217391312</v>
      </c>
      <c r="Q129" s="24">
        <f t="shared" si="40"/>
        <v>30.285714285714285</v>
      </c>
      <c r="R129" s="2">
        <v>227.4</v>
      </c>
      <c r="S129" s="7">
        <f t="shared" si="41"/>
        <v>257.14285714285876</v>
      </c>
      <c r="U129" s="16"/>
      <c r="V129" s="1"/>
    </row>
    <row r="130" spans="2:22" ht="12.9" customHeight="1" x14ac:dyDescent="0.25">
      <c r="B130" s="2" t="s">
        <v>160</v>
      </c>
      <c r="C130" s="12">
        <v>42450</v>
      </c>
      <c r="E130" s="2">
        <v>121</v>
      </c>
      <c r="F130" s="2">
        <v>7864</v>
      </c>
      <c r="G130" s="2">
        <v>611</v>
      </c>
      <c r="H130" s="2">
        <v>16131</v>
      </c>
      <c r="I130" s="2">
        <v>43982</v>
      </c>
      <c r="J130" s="6">
        <f t="shared" si="38"/>
        <v>6.8571428571428568</v>
      </c>
      <c r="K130" s="24">
        <f t="shared" si="27"/>
        <v>28.571428571428569</v>
      </c>
      <c r="L130" s="6">
        <f t="shared" si="29"/>
        <v>0.23612750885478156</v>
      </c>
      <c r="M130" s="24">
        <f t="shared" si="28"/>
        <v>34.285714285714285</v>
      </c>
      <c r="N130" s="7">
        <f t="shared" si="39"/>
        <v>13.428571428571429</v>
      </c>
      <c r="O130" s="7">
        <f t="shared" si="36"/>
        <v>30.638297872340424</v>
      </c>
      <c r="P130" s="7">
        <f t="shared" si="37"/>
        <v>76.595744680851055</v>
      </c>
      <c r="Q130" s="24">
        <f t="shared" si="40"/>
        <v>30.285714285714285</v>
      </c>
      <c r="R130" s="2">
        <v>228.5</v>
      </c>
      <c r="S130" s="7">
        <f t="shared" si="41"/>
        <v>157.14285714285634</v>
      </c>
      <c r="U130" s="16"/>
      <c r="V130" s="1"/>
    </row>
    <row r="131" spans="2:22" ht="12.9" customHeight="1" x14ac:dyDescent="0.25">
      <c r="B131" s="2" t="s">
        <v>161</v>
      </c>
      <c r="C131" s="12">
        <v>42457</v>
      </c>
      <c r="E131" s="2">
        <v>92</v>
      </c>
      <c r="F131" s="2">
        <v>7902</v>
      </c>
      <c r="G131" s="2">
        <v>616</v>
      </c>
      <c r="H131" s="2">
        <v>16214</v>
      </c>
      <c r="I131" s="2">
        <v>44176</v>
      </c>
      <c r="J131" s="6">
        <f t="shared" si="38"/>
        <v>5.4285714285714288</v>
      </c>
      <c r="K131" s="24">
        <f t="shared" si="27"/>
        <v>22.61904761904762</v>
      </c>
      <c r="L131" s="6">
        <f t="shared" si="29"/>
        <v>0.2458592132505176</v>
      </c>
      <c r="M131" s="24">
        <f t="shared" si="28"/>
        <v>42.857142857142861</v>
      </c>
      <c r="N131" s="7">
        <f t="shared" si="39"/>
        <v>11.857142857142858</v>
      </c>
      <c r="O131" s="7">
        <f t="shared" si="36"/>
        <v>27.469879518072286</v>
      </c>
      <c r="P131" s="7">
        <f t="shared" si="37"/>
        <v>93.97590361445782</v>
      </c>
      <c r="Q131" s="24">
        <f t="shared" si="40"/>
        <v>27.714285714285715</v>
      </c>
      <c r="R131" s="2">
        <v>230.4</v>
      </c>
      <c r="S131" s="7">
        <f t="shared" si="41"/>
        <v>271.42857142857224</v>
      </c>
      <c r="U131" s="16"/>
      <c r="V131" s="1"/>
    </row>
    <row r="132" spans="2:22" ht="12.9" customHeight="1" x14ac:dyDescent="0.25">
      <c r="B132" s="2" t="s">
        <v>162</v>
      </c>
      <c r="C132" s="12">
        <v>42464</v>
      </c>
      <c r="E132" s="2">
        <v>85</v>
      </c>
      <c r="F132" s="2">
        <v>7941</v>
      </c>
      <c r="G132" s="2">
        <v>620</v>
      </c>
      <c r="H132" s="2">
        <v>16304</v>
      </c>
      <c r="I132" s="2">
        <v>44377</v>
      </c>
      <c r="J132" s="6">
        <f t="shared" si="38"/>
        <v>5.5714285714285712</v>
      </c>
      <c r="K132" s="24">
        <f t="shared" si="27"/>
        <v>23.214285714285712</v>
      </c>
      <c r="L132" s="6">
        <f t="shared" si="29"/>
        <v>0.27310924369747897</v>
      </c>
      <c r="M132" s="24">
        <f t="shared" si="28"/>
        <v>34.285714285714285</v>
      </c>
      <c r="N132" s="7">
        <f t="shared" si="39"/>
        <v>12.857142857142858</v>
      </c>
      <c r="O132" s="7">
        <f t="shared" si="36"/>
        <v>25.999999999999996</v>
      </c>
      <c r="P132" s="7">
        <f t="shared" si="37"/>
        <v>86</v>
      </c>
      <c r="Q132" s="24">
        <f t="shared" si="40"/>
        <v>28.714285714285715</v>
      </c>
      <c r="R132" s="2">
        <v>232.1</v>
      </c>
      <c r="S132" s="7">
        <f t="shared" si="41"/>
        <v>242.85714285714124</v>
      </c>
      <c r="U132" s="16"/>
      <c r="V132" s="1"/>
    </row>
    <row r="133" spans="2:22" ht="12.9" customHeight="1" x14ac:dyDescent="0.25">
      <c r="B133" s="2" t="s">
        <v>163</v>
      </c>
      <c r="C133" s="12">
        <v>42471</v>
      </c>
      <c r="E133" s="2">
        <v>84</v>
      </c>
      <c r="F133" s="2">
        <v>7976</v>
      </c>
      <c r="G133" s="2">
        <v>624</v>
      </c>
      <c r="H133" s="2">
        <v>16387</v>
      </c>
      <c r="I133" s="2">
        <v>44571</v>
      </c>
      <c r="J133" s="6">
        <f t="shared" si="38"/>
        <v>5</v>
      </c>
      <c r="K133" s="24">
        <f t="shared" ref="K133:K170" si="42">J133/24*100</f>
        <v>20.833333333333336</v>
      </c>
      <c r="L133" s="6">
        <f t="shared" si="29"/>
        <v>0.24801587301587305</v>
      </c>
      <c r="M133" s="24">
        <f t="shared" ref="M133:M170" si="43">(G133-G132)/7*60</f>
        <v>34.285714285714285</v>
      </c>
      <c r="N133" s="7">
        <f t="shared" si="39"/>
        <v>11.857142857142858</v>
      </c>
      <c r="O133" s="7">
        <f t="shared" si="36"/>
        <v>25.301204819277107</v>
      </c>
      <c r="P133" s="7">
        <f t="shared" si="37"/>
        <v>96.144578313253007</v>
      </c>
      <c r="Q133" s="24">
        <f t="shared" si="40"/>
        <v>27.714285714285715</v>
      </c>
      <c r="R133" s="2">
        <v>234</v>
      </c>
      <c r="S133" s="7">
        <f t="shared" si="41"/>
        <v>271.42857142857224</v>
      </c>
      <c r="U133" s="16"/>
      <c r="V133" s="1"/>
    </row>
    <row r="134" spans="2:22" ht="12.9" customHeight="1" x14ac:dyDescent="0.25">
      <c r="B134" s="2" t="s">
        <v>164</v>
      </c>
      <c r="C134" s="12">
        <v>42478</v>
      </c>
      <c r="E134" s="2">
        <v>92</v>
      </c>
      <c r="F134" s="2">
        <v>8014</v>
      </c>
      <c r="G134" s="2">
        <v>629</v>
      </c>
      <c r="H134" s="2">
        <v>16474</v>
      </c>
      <c r="I134" s="2">
        <v>44769</v>
      </c>
      <c r="J134" s="6">
        <f t="shared" si="38"/>
        <v>5.4285714285714288</v>
      </c>
      <c r="K134" s="24">
        <f t="shared" si="42"/>
        <v>22.61904761904762</v>
      </c>
      <c r="L134" s="6">
        <f t="shared" si="29"/>
        <v>0.2458592132505176</v>
      </c>
      <c r="M134" s="24">
        <f t="shared" si="43"/>
        <v>42.857142857142861</v>
      </c>
      <c r="N134" s="7">
        <f t="shared" si="39"/>
        <v>12.428571428571429</v>
      </c>
      <c r="O134" s="7">
        <f t="shared" si="36"/>
        <v>26.206896551724139</v>
      </c>
      <c r="P134" s="7">
        <f t="shared" si="37"/>
        <v>89.655172413793082</v>
      </c>
      <c r="Q134" s="24">
        <f t="shared" si="40"/>
        <v>28.285714285714285</v>
      </c>
      <c r="R134" s="2">
        <v>236</v>
      </c>
      <c r="S134" s="7">
        <f t="shared" si="41"/>
        <v>285.71428571428572</v>
      </c>
      <c r="U134" s="16"/>
      <c r="V134" s="1"/>
    </row>
    <row r="135" spans="2:22" ht="12.9" customHeight="1" x14ac:dyDescent="0.25">
      <c r="B135" s="2" t="s">
        <v>165</v>
      </c>
      <c r="C135" s="12">
        <v>42485</v>
      </c>
      <c r="E135" s="2">
        <v>73</v>
      </c>
      <c r="F135" s="2">
        <v>8051</v>
      </c>
      <c r="G135" s="2">
        <v>634</v>
      </c>
      <c r="H135" s="2">
        <v>16557</v>
      </c>
      <c r="I135" s="2">
        <v>44965</v>
      </c>
      <c r="J135" s="6">
        <f t="shared" si="38"/>
        <v>5.2857142857142856</v>
      </c>
      <c r="K135" s="24">
        <f t="shared" si="42"/>
        <v>22.023809523809522</v>
      </c>
      <c r="L135" s="6">
        <f t="shared" si="29"/>
        <v>0.30169602087410302</v>
      </c>
      <c r="M135" s="24">
        <f t="shared" si="43"/>
        <v>42.857142857142861</v>
      </c>
      <c r="N135" s="7">
        <f t="shared" si="39"/>
        <v>11.857142857142858</v>
      </c>
      <c r="O135" s="7">
        <f t="shared" si="36"/>
        <v>26.746987951807228</v>
      </c>
      <c r="P135" s="7">
        <f t="shared" si="37"/>
        <v>94.698795180722897</v>
      </c>
      <c r="Q135" s="24">
        <f t="shared" si="40"/>
        <v>28</v>
      </c>
      <c r="R135" s="2">
        <v>237.9</v>
      </c>
      <c r="S135" s="7">
        <f t="shared" si="41"/>
        <v>271.42857142857224</v>
      </c>
      <c r="U135" s="16"/>
      <c r="V135" s="1"/>
    </row>
    <row r="136" spans="2:22" ht="12.9" customHeight="1" x14ac:dyDescent="0.25">
      <c r="B136" s="2" t="s">
        <v>166</v>
      </c>
      <c r="C136" s="12">
        <v>42492</v>
      </c>
      <c r="D136" s="2" t="s">
        <v>27</v>
      </c>
      <c r="E136" s="2">
        <v>31</v>
      </c>
      <c r="F136" s="2">
        <v>8067</v>
      </c>
      <c r="G136" s="2">
        <v>638</v>
      </c>
      <c r="H136" s="2">
        <v>16607</v>
      </c>
      <c r="I136" s="2">
        <v>45099</v>
      </c>
      <c r="J136" s="6">
        <f t="shared" si="38"/>
        <v>2.2857142857142856</v>
      </c>
      <c r="K136" s="24">
        <f t="shared" si="42"/>
        <v>9.5238095238095237</v>
      </c>
      <c r="L136" s="6">
        <f t="shared" si="29"/>
        <v>0.30721966205837176</v>
      </c>
      <c r="M136" s="24">
        <f t="shared" si="43"/>
        <v>34.285714285714285</v>
      </c>
      <c r="N136" s="7">
        <f t="shared" si="39"/>
        <v>7.1428571428571432</v>
      </c>
      <c r="O136" s="7">
        <f t="shared" si="36"/>
        <v>19.199999999999996</v>
      </c>
      <c r="P136" s="7">
        <f t="shared" si="37"/>
        <v>182.4</v>
      </c>
      <c r="Q136" s="24">
        <f t="shared" si="40"/>
        <v>19.142857142857142</v>
      </c>
      <c r="R136" s="2">
        <v>239.6</v>
      </c>
      <c r="S136" s="7">
        <f t="shared" si="41"/>
        <v>242.85714285714124</v>
      </c>
      <c r="U136" s="16"/>
      <c r="V136" s="1"/>
    </row>
    <row r="137" spans="2:22" ht="12.9" customHeight="1" x14ac:dyDescent="0.25">
      <c r="B137" s="2" t="s">
        <v>167</v>
      </c>
      <c r="C137" s="12">
        <v>42499</v>
      </c>
      <c r="E137" s="2">
        <v>31</v>
      </c>
      <c r="F137" s="2">
        <v>8080</v>
      </c>
      <c r="G137" s="2">
        <v>641</v>
      </c>
      <c r="H137" s="2">
        <v>16651</v>
      </c>
      <c r="I137" s="2">
        <v>45232</v>
      </c>
      <c r="J137" s="6">
        <f t="shared" si="38"/>
        <v>1.8571428571428572</v>
      </c>
      <c r="K137" s="24">
        <f t="shared" si="42"/>
        <v>7.7380952380952381</v>
      </c>
      <c r="L137" s="6">
        <f t="shared" si="29"/>
        <v>0.24961597542242703</v>
      </c>
      <c r="M137" s="24">
        <f t="shared" si="43"/>
        <v>25.714285714285712</v>
      </c>
      <c r="N137" s="7">
        <f t="shared" si="39"/>
        <v>6.2857142857142856</v>
      </c>
      <c r="O137" s="7">
        <f t="shared" si="36"/>
        <v>17.727272727272727</v>
      </c>
      <c r="P137" s="7">
        <f t="shared" si="37"/>
        <v>211.36363636363637</v>
      </c>
      <c r="Q137" s="24">
        <f t="shared" si="40"/>
        <v>19</v>
      </c>
      <c r="R137" s="2">
        <v>241.3</v>
      </c>
      <c r="S137" s="7">
        <f t="shared" si="41"/>
        <v>242.85714285714531</v>
      </c>
      <c r="U137" s="16"/>
      <c r="V137" s="1"/>
    </row>
    <row r="138" spans="2:22" ht="12.9" customHeight="1" x14ac:dyDescent="0.25">
      <c r="B138" s="2" t="s">
        <v>168</v>
      </c>
      <c r="C138" s="12">
        <v>42506</v>
      </c>
      <c r="E138" s="2">
        <v>36</v>
      </c>
      <c r="F138" s="2">
        <v>8089</v>
      </c>
      <c r="G138" s="2">
        <v>645</v>
      </c>
      <c r="H138" s="2">
        <v>16680</v>
      </c>
      <c r="I138" s="2">
        <v>45359</v>
      </c>
      <c r="J138" s="6">
        <f t="shared" si="38"/>
        <v>1.2857142857142858</v>
      </c>
      <c r="K138" s="24">
        <f t="shared" si="42"/>
        <v>5.3571428571428577</v>
      </c>
      <c r="L138" s="6">
        <f t="shared" si="29"/>
        <v>0.14880952380952384</v>
      </c>
      <c r="M138" s="24">
        <f t="shared" si="43"/>
        <v>34.285714285714285</v>
      </c>
      <c r="N138" s="7">
        <f t="shared" si="39"/>
        <v>4.1428571428571432</v>
      </c>
      <c r="O138" s="7">
        <f t="shared" si="36"/>
        <v>18.620689655172413</v>
      </c>
      <c r="P138" s="7">
        <f t="shared" si="37"/>
        <v>328.9655172413793</v>
      </c>
      <c r="Q138" s="24">
        <f t="shared" si="40"/>
        <v>18.142857142857142</v>
      </c>
      <c r="R138" s="2">
        <v>243.2</v>
      </c>
      <c r="S138" s="7">
        <f t="shared" si="41"/>
        <v>271.4285714285682</v>
      </c>
      <c r="U138" s="16"/>
      <c r="V138" s="1"/>
    </row>
    <row r="139" spans="2:22" ht="12.9" customHeight="1" x14ac:dyDescent="0.25">
      <c r="B139" s="2" t="s">
        <v>169</v>
      </c>
      <c r="C139" s="12">
        <v>42513</v>
      </c>
      <c r="E139" s="2">
        <v>21</v>
      </c>
      <c r="F139" s="2">
        <v>8098</v>
      </c>
      <c r="G139" s="2">
        <v>650</v>
      </c>
      <c r="H139" s="2">
        <v>16709</v>
      </c>
      <c r="I139" s="2">
        <v>45487</v>
      </c>
      <c r="J139" s="6">
        <f t="shared" si="38"/>
        <v>1.2857142857142858</v>
      </c>
      <c r="K139" s="24">
        <f t="shared" si="42"/>
        <v>5.3571428571428577</v>
      </c>
      <c r="L139" s="6">
        <f t="shared" si="29"/>
        <v>0.25510204081632654</v>
      </c>
      <c r="M139" s="24">
        <f t="shared" si="43"/>
        <v>42.857142857142861</v>
      </c>
      <c r="N139" s="7">
        <f t="shared" si="39"/>
        <v>4.1428571428571432</v>
      </c>
      <c r="O139" s="7">
        <f t="shared" si="36"/>
        <v>18.620689655172413</v>
      </c>
      <c r="P139" s="7">
        <f t="shared" si="37"/>
        <v>328.9655172413793</v>
      </c>
      <c r="Q139" s="24">
        <f t="shared" si="40"/>
        <v>18.285714285714285</v>
      </c>
      <c r="R139" s="2">
        <v>245.2</v>
      </c>
      <c r="S139" s="7">
        <f t="shared" si="41"/>
        <v>285.71428571428572</v>
      </c>
      <c r="U139" s="16"/>
      <c r="V139" s="1"/>
    </row>
    <row r="140" spans="2:22" ht="12.9" customHeight="1" x14ac:dyDescent="0.25">
      <c r="B140" s="2" t="s">
        <v>170</v>
      </c>
      <c r="C140" s="12">
        <v>42520</v>
      </c>
      <c r="E140" s="2">
        <v>17</v>
      </c>
      <c r="F140" s="2">
        <v>8107</v>
      </c>
      <c r="G140" s="2">
        <v>655</v>
      </c>
      <c r="H140" s="2">
        <v>16738</v>
      </c>
      <c r="I140" s="2">
        <v>45614</v>
      </c>
      <c r="J140" s="6">
        <f t="shared" si="38"/>
        <v>1.2857142857142858</v>
      </c>
      <c r="K140" s="24">
        <f t="shared" si="42"/>
        <v>5.3571428571428577</v>
      </c>
      <c r="L140" s="6">
        <f t="shared" si="29"/>
        <v>0.31512605042016811</v>
      </c>
      <c r="M140" s="24">
        <f t="shared" si="43"/>
        <v>42.857142857142861</v>
      </c>
      <c r="N140" s="7">
        <f t="shared" si="39"/>
        <v>4.1428571428571432</v>
      </c>
      <c r="O140" s="7">
        <f t="shared" si="36"/>
        <v>18.620689655172413</v>
      </c>
      <c r="P140" s="7">
        <f t="shared" si="37"/>
        <v>328.9655172413793</v>
      </c>
      <c r="Q140" s="24">
        <f t="shared" si="40"/>
        <v>18.142857142857142</v>
      </c>
      <c r="R140" s="2">
        <v>247.2</v>
      </c>
      <c r="S140" s="7">
        <f t="shared" si="41"/>
        <v>285.71428571428572</v>
      </c>
      <c r="U140" s="16"/>
      <c r="V140" s="1"/>
    </row>
    <row r="141" spans="2:22" ht="12.9" customHeight="1" x14ac:dyDescent="0.25">
      <c r="B141" s="2" t="s">
        <v>171</v>
      </c>
      <c r="C141" s="12">
        <v>42527</v>
      </c>
      <c r="E141" s="2">
        <v>42</v>
      </c>
      <c r="F141" s="2">
        <v>8114</v>
      </c>
      <c r="G141" s="2">
        <v>658</v>
      </c>
      <c r="H141" s="2">
        <v>16823</v>
      </c>
      <c r="I141" s="2">
        <v>45732</v>
      </c>
      <c r="J141" s="6">
        <f t="shared" si="38"/>
        <v>1</v>
      </c>
      <c r="K141" s="24">
        <f t="shared" si="42"/>
        <v>4.1666666666666661</v>
      </c>
      <c r="L141" s="6">
        <f t="shared" si="29"/>
        <v>9.9206349206349187E-2</v>
      </c>
      <c r="M141" s="24">
        <f t="shared" si="43"/>
        <v>25.714285714285712</v>
      </c>
      <c r="N141" s="7">
        <f t="shared" si="39"/>
        <v>12.142857142857142</v>
      </c>
      <c r="O141" s="7">
        <f t="shared" si="36"/>
        <v>4.9411764705882355</v>
      </c>
      <c r="P141" s="7">
        <f t="shared" si="37"/>
        <v>113.64705882352942</v>
      </c>
      <c r="Q141" s="24">
        <f t="shared" si="40"/>
        <v>16.857142857142858</v>
      </c>
      <c r="R141" s="2">
        <v>248.9</v>
      </c>
      <c r="S141" s="7">
        <f t="shared" si="41"/>
        <v>242.85714285714531</v>
      </c>
      <c r="U141" s="16"/>
      <c r="V141" s="1"/>
    </row>
    <row r="142" spans="2:22" ht="12.9" customHeight="1" x14ac:dyDescent="0.25">
      <c r="B142" s="2" t="s">
        <v>172</v>
      </c>
      <c r="C142" s="12">
        <v>42534</v>
      </c>
      <c r="E142" s="2">
        <v>18</v>
      </c>
      <c r="F142" s="2">
        <v>8118</v>
      </c>
      <c r="G142" s="2">
        <v>663</v>
      </c>
      <c r="H142" s="2">
        <v>16860</v>
      </c>
      <c r="I142" s="2">
        <v>45840</v>
      </c>
      <c r="J142" s="6">
        <f t="shared" si="38"/>
        <v>0.5714285714285714</v>
      </c>
      <c r="K142" s="24">
        <f t="shared" si="42"/>
        <v>2.3809523809523809</v>
      </c>
      <c r="L142" s="6">
        <f t="shared" si="29"/>
        <v>0.13227513227513227</v>
      </c>
      <c r="M142" s="24">
        <f t="shared" si="43"/>
        <v>42.857142857142861</v>
      </c>
      <c r="N142" s="7">
        <f t="shared" si="39"/>
        <v>5.2857142857142856</v>
      </c>
      <c r="O142" s="7">
        <f t="shared" si="36"/>
        <v>6.486486486486486</v>
      </c>
      <c r="P142" s="7">
        <f t="shared" si="37"/>
        <v>265.94594594594594</v>
      </c>
      <c r="Q142" s="24">
        <f t="shared" si="40"/>
        <v>15.428571428571429</v>
      </c>
      <c r="R142" s="2">
        <v>251</v>
      </c>
      <c r="S142" s="7">
        <f t="shared" si="41"/>
        <v>299.9999999999992</v>
      </c>
      <c r="U142" s="16"/>
      <c r="V142" s="1"/>
    </row>
    <row r="143" spans="2:22" ht="12.9" customHeight="1" x14ac:dyDescent="0.25">
      <c r="B143" s="2" t="s">
        <v>173</v>
      </c>
      <c r="C143" s="12">
        <v>42541</v>
      </c>
      <c r="E143" s="2">
        <v>8</v>
      </c>
      <c r="F143" s="2">
        <v>8120</v>
      </c>
      <c r="G143" s="2">
        <v>663</v>
      </c>
      <c r="H143" s="2">
        <v>16881</v>
      </c>
      <c r="I143" s="2">
        <v>45931</v>
      </c>
      <c r="J143" s="6">
        <f t="shared" si="38"/>
        <v>0.2857142857142857</v>
      </c>
      <c r="K143" s="24">
        <f t="shared" si="42"/>
        <v>1.1904761904761905</v>
      </c>
      <c r="L143" s="6">
        <f t="shared" ref="L143:L170" si="44">K143/E143</f>
        <v>0.14880952380952381</v>
      </c>
      <c r="M143" s="24">
        <f t="shared" si="43"/>
        <v>0</v>
      </c>
      <c r="N143" s="7">
        <f t="shared" si="39"/>
        <v>3</v>
      </c>
      <c r="O143" s="7">
        <f t="shared" si="36"/>
        <v>5.7142857142857135</v>
      </c>
      <c r="P143" s="7">
        <f t="shared" si="37"/>
        <v>474.28571428571433</v>
      </c>
      <c r="Q143" s="24">
        <f t="shared" si="40"/>
        <v>13</v>
      </c>
      <c r="R143" s="2">
        <v>251.2</v>
      </c>
      <c r="S143" s="7">
        <f t="shared" si="41"/>
        <v>28.571428571426946</v>
      </c>
      <c r="U143" s="16"/>
      <c r="V143" s="1"/>
    </row>
    <row r="144" spans="2:22" ht="12.9" customHeight="1" x14ac:dyDescent="0.25">
      <c r="B144" s="2" t="s">
        <v>174</v>
      </c>
      <c r="C144" s="12">
        <v>42548</v>
      </c>
      <c r="E144" s="2">
        <v>4</v>
      </c>
      <c r="F144" s="2">
        <v>8124</v>
      </c>
      <c r="G144" s="2">
        <v>667</v>
      </c>
      <c r="H144" s="2">
        <v>16918</v>
      </c>
      <c r="I144" s="2">
        <v>46058</v>
      </c>
      <c r="J144" s="6">
        <f t="shared" si="38"/>
        <v>0.5714285714285714</v>
      </c>
      <c r="K144" s="24">
        <f t="shared" si="42"/>
        <v>2.3809523809523809</v>
      </c>
      <c r="M144" s="24">
        <f t="shared" si="43"/>
        <v>34.285714285714285</v>
      </c>
      <c r="N144" s="7">
        <f t="shared" si="39"/>
        <v>5.2857142857142856</v>
      </c>
      <c r="O144" s="7">
        <f t="shared" si="36"/>
        <v>6.486486486486486</v>
      </c>
      <c r="P144" s="7">
        <f t="shared" si="37"/>
        <v>265.94594594594594</v>
      </c>
      <c r="Q144" s="24">
        <f t="shared" si="40"/>
        <v>18.142857142857142</v>
      </c>
      <c r="R144" s="2">
        <v>253.5</v>
      </c>
      <c r="S144" s="7">
        <f t="shared" si="41"/>
        <v>328.5714285714302</v>
      </c>
      <c r="U144" s="16"/>
      <c r="V144" s="1"/>
    </row>
    <row r="145" spans="2:22" ht="12.9" customHeight="1" x14ac:dyDescent="0.25">
      <c r="B145" s="2" t="s">
        <v>175</v>
      </c>
      <c r="C145" s="12">
        <v>42555</v>
      </c>
      <c r="E145" s="2">
        <v>17</v>
      </c>
      <c r="F145" s="2">
        <v>8128</v>
      </c>
      <c r="G145" s="2">
        <v>671</v>
      </c>
      <c r="H145" s="2">
        <v>16954</v>
      </c>
      <c r="I145" s="2">
        <v>46172</v>
      </c>
      <c r="J145" s="6">
        <f t="shared" si="38"/>
        <v>0.5714285714285714</v>
      </c>
      <c r="K145" s="24">
        <f t="shared" si="42"/>
        <v>2.3809523809523809</v>
      </c>
      <c r="M145" s="24">
        <f t="shared" si="43"/>
        <v>34.285714285714285</v>
      </c>
      <c r="N145" s="7">
        <f t="shared" si="39"/>
        <v>5.1428571428571432</v>
      </c>
      <c r="O145" s="7">
        <f t="shared" si="36"/>
        <v>6.6666666666666652</v>
      </c>
      <c r="P145" s="7">
        <f t="shared" si="37"/>
        <v>273.33333333333331</v>
      </c>
      <c r="Q145" s="24">
        <f t="shared" si="40"/>
        <v>16.285714285714285</v>
      </c>
      <c r="R145" s="2">
        <v>255.2</v>
      </c>
      <c r="S145" s="7">
        <f t="shared" si="41"/>
        <v>242.85714285714124</v>
      </c>
      <c r="U145" s="16"/>
      <c r="V145" s="1"/>
    </row>
    <row r="146" spans="2:22" ht="12.9" customHeight="1" x14ac:dyDescent="0.25">
      <c r="B146" s="2" t="s">
        <v>176</v>
      </c>
      <c r="C146" s="12">
        <v>42562</v>
      </c>
      <c r="E146" s="2">
        <v>7</v>
      </c>
      <c r="F146" s="2">
        <v>8132</v>
      </c>
      <c r="G146" s="2">
        <v>674</v>
      </c>
      <c r="H146" s="2">
        <v>16989</v>
      </c>
      <c r="I146" s="2">
        <v>46293</v>
      </c>
      <c r="J146" s="6">
        <f t="shared" si="38"/>
        <v>0.5714285714285714</v>
      </c>
      <c r="K146" s="24">
        <f t="shared" si="42"/>
        <v>2.3809523809523809</v>
      </c>
      <c r="M146" s="24">
        <f t="shared" si="43"/>
        <v>25.714285714285712</v>
      </c>
      <c r="N146" s="7">
        <f t="shared" si="39"/>
        <v>5</v>
      </c>
      <c r="O146" s="7">
        <f t="shared" si="36"/>
        <v>6.8571428571428568</v>
      </c>
      <c r="P146" s="7">
        <f t="shared" si="37"/>
        <v>281.14285714285711</v>
      </c>
      <c r="Q146" s="24">
        <f t="shared" si="40"/>
        <v>17.285714285714285</v>
      </c>
      <c r="R146" s="2">
        <v>257.10000000000002</v>
      </c>
      <c r="S146" s="7">
        <f t="shared" si="41"/>
        <v>271.42857142857628</v>
      </c>
      <c r="U146" s="16"/>
      <c r="V146" s="1"/>
    </row>
    <row r="147" spans="2:22" ht="12.9" customHeight="1" x14ac:dyDescent="0.25">
      <c r="B147" s="2" t="s">
        <v>177</v>
      </c>
      <c r="C147" s="12">
        <v>42569</v>
      </c>
      <c r="E147" s="2">
        <v>5</v>
      </c>
      <c r="F147" s="2">
        <v>8136</v>
      </c>
      <c r="G147" s="2">
        <v>678</v>
      </c>
      <c r="H147" s="2">
        <v>17015</v>
      </c>
      <c r="I147" s="2">
        <v>46410</v>
      </c>
      <c r="J147" s="6">
        <f t="shared" si="38"/>
        <v>0.5714285714285714</v>
      </c>
      <c r="K147" s="24">
        <f t="shared" si="42"/>
        <v>2.3809523809523809</v>
      </c>
      <c r="M147" s="24">
        <f t="shared" si="43"/>
        <v>34.285714285714285</v>
      </c>
      <c r="N147" s="7">
        <f t="shared" si="39"/>
        <v>3.7142857142857144</v>
      </c>
      <c r="O147" s="7">
        <f t="shared" si="36"/>
        <v>9.2307692307692299</v>
      </c>
      <c r="P147" s="7">
        <f t="shared" si="37"/>
        <v>378.46153846153845</v>
      </c>
      <c r="Q147" s="24">
        <f t="shared" si="40"/>
        <v>16.714285714285715</v>
      </c>
      <c r="R147" s="2">
        <v>259</v>
      </c>
      <c r="S147" s="7">
        <f t="shared" si="41"/>
        <v>271.4285714285682</v>
      </c>
      <c r="U147" s="16"/>
      <c r="V147" s="1"/>
    </row>
    <row r="148" spans="2:22" ht="12.9" customHeight="1" x14ac:dyDescent="0.25">
      <c r="B148" s="2" t="s">
        <v>178</v>
      </c>
      <c r="C148" s="12">
        <v>42576</v>
      </c>
      <c r="E148" s="2">
        <v>4</v>
      </c>
      <c r="F148" s="2">
        <v>8137</v>
      </c>
      <c r="G148" s="2">
        <v>680</v>
      </c>
      <c r="H148" s="2">
        <v>17050</v>
      </c>
      <c r="I148" s="2">
        <v>46510</v>
      </c>
      <c r="J148" s="6">
        <f t="shared" si="38"/>
        <v>0.14285714285714285</v>
      </c>
      <c r="K148" s="24">
        <f t="shared" si="42"/>
        <v>0.59523809523809523</v>
      </c>
      <c r="M148" s="24">
        <f t="shared" si="43"/>
        <v>17.142857142857142</v>
      </c>
      <c r="N148" s="7">
        <f t="shared" si="39"/>
        <v>5</v>
      </c>
      <c r="O148" s="7">
        <f t="shared" si="36"/>
        <v>1.7142857142857142</v>
      </c>
      <c r="P148" s="7">
        <f t="shared" si="37"/>
        <v>286.28571428571428</v>
      </c>
      <c r="Q148" s="24">
        <f t="shared" si="40"/>
        <v>14.285714285714286</v>
      </c>
      <c r="R148" s="2">
        <v>260.2</v>
      </c>
      <c r="S148" s="7">
        <f t="shared" si="41"/>
        <v>171.4285714285698</v>
      </c>
      <c r="U148" s="16"/>
      <c r="V148" s="1"/>
    </row>
    <row r="149" spans="2:22" ht="12.9" customHeight="1" x14ac:dyDescent="0.25">
      <c r="B149" s="2" t="s">
        <v>179</v>
      </c>
      <c r="C149" s="12">
        <v>42583</v>
      </c>
      <c r="E149" s="2">
        <v>5</v>
      </c>
      <c r="F149" s="2">
        <v>8141</v>
      </c>
      <c r="G149" s="2">
        <v>683</v>
      </c>
      <c r="H149" s="2">
        <v>17085</v>
      </c>
      <c r="I149" s="2">
        <v>46633</v>
      </c>
      <c r="J149" s="6">
        <f t="shared" si="38"/>
        <v>0.5714285714285714</v>
      </c>
      <c r="K149" s="24">
        <f t="shared" si="42"/>
        <v>2.3809523809523809</v>
      </c>
      <c r="M149" s="24">
        <f t="shared" si="43"/>
        <v>25.714285714285712</v>
      </c>
      <c r="N149" s="7">
        <f t="shared" si="39"/>
        <v>5</v>
      </c>
      <c r="O149" s="7">
        <f t="shared" si="36"/>
        <v>6.8571428571428568</v>
      </c>
      <c r="P149" s="7">
        <f t="shared" si="37"/>
        <v>281.14285714285711</v>
      </c>
      <c r="Q149" s="24">
        <f t="shared" si="40"/>
        <v>17.571428571428573</v>
      </c>
      <c r="R149" s="2">
        <v>262.10000000000002</v>
      </c>
      <c r="S149" s="7">
        <f t="shared" si="41"/>
        <v>271.42857142857628</v>
      </c>
      <c r="U149" s="16"/>
      <c r="V149" s="1"/>
    </row>
    <row r="150" spans="2:22" ht="12.9" customHeight="1" x14ac:dyDescent="0.25">
      <c r="B150" s="2" t="s">
        <v>180</v>
      </c>
      <c r="C150" s="12">
        <v>42590</v>
      </c>
      <c r="E150" s="2">
        <v>14</v>
      </c>
      <c r="F150" s="2">
        <v>8150</v>
      </c>
      <c r="G150" s="2">
        <v>686</v>
      </c>
      <c r="H150" s="2">
        <v>17131</v>
      </c>
      <c r="I150" s="2">
        <v>46754</v>
      </c>
      <c r="J150" s="6">
        <f t="shared" si="38"/>
        <v>1.2857142857142858</v>
      </c>
      <c r="K150" s="24">
        <f t="shared" si="42"/>
        <v>5.3571428571428577</v>
      </c>
      <c r="M150" s="24">
        <f t="shared" si="43"/>
        <v>25.714285714285712</v>
      </c>
      <c r="N150" s="7">
        <f t="shared" si="39"/>
        <v>6.5714285714285712</v>
      </c>
      <c r="O150" s="7">
        <f t="shared" si="36"/>
        <v>11.739130434782609</v>
      </c>
      <c r="P150" s="7">
        <f t="shared" si="37"/>
        <v>207.39130434782609</v>
      </c>
      <c r="Q150" s="24">
        <f t="shared" si="40"/>
        <v>17.285714285714285</v>
      </c>
      <c r="R150" s="2">
        <v>264.10000000000002</v>
      </c>
      <c r="S150" s="7">
        <f t="shared" si="41"/>
        <v>285.71428571428572</v>
      </c>
      <c r="U150" s="16"/>
      <c r="V150" s="1"/>
    </row>
    <row r="151" spans="2:22" ht="12.9" customHeight="1" x14ac:dyDescent="0.25">
      <c r="B151" s="2" t="s">
        <v>181</v>
      </c>
      <c r="C151" s="12">
        <v>42597</v>
      </c>
      <c r="E151" s="2">
        <v>14</v>
      </c>
      <c r="F151" s="2">
        <v>8164</v>
      </c>
      <c r="G151" s="2">
        <v>689</v>
      </c>
      <c r="H151" s="2">
        <v>17181</v>
      </c>
      <c r="I151" s="2">
        <v>46898</v>
      </c>
      <c r="J151" s="6">
        <f t="shared" si="38"/>
        <v>2</v>
      </c>
      <c r="K151" s="24">
        <f t="shared" si="42"/>
        <v>8.3333333333333321</v>
      </c>
      <c r="M151" s="24">
        <f t="shared" si="43"/>
        <v>25.714285714285712</v>
      </c>
      <c r="N151" s="7">
        <f t="shared" si="39"/>
        <v>7.1428571428571432</v>
      </c>
      <c r="O151" s="7">
        <f t="shared" ref="O151:O170" si="45">J151/N151*60</f>
        <v>16.799999999999997</v>
      </c>
      <c r="P151" s="7">
        <f t="shared" ref="P151:P170" si="46">(24-J151)/N151*60</f>
        <v>184.79999999999998</v>
      </c>
      <c r="Q151" s="24">
        <f t="shared" si="40"/>
        <v>20.571428571428573</v>
      </c>
      <c r="R151" s="2">
        <v>265.7</v>
      </c>
      <c r="S151" s="7">
        <f t="shared" si="41"/>
        <v>228.5714285714237</v>
      </c>
      <c r="U151" s="16"/>
      <c r="V151" s="1"/>
    </row>
    <row r="152" spans="2:22" ht="12.9" customHeight="1" x14ac:dyDescent="0.25">
      <c r="B152" s="2" t="s">
        <v>182</v>
      </c>
      <c r="C152" s="12">
        <v>42604</v>
      </c>
      <c r="E152" s="2">
        <v>11</v>
      </c>
      <c r="F152" s="2">
        <v>8175</v>
      </c>
      <c r="G152" s="2">
        <v>693</v>
      </c>
      <c r="H152" s="2">
        <v>17223</v>
      </c>
      <c r="I152" s="2">
        <v>47045</v>
      </c>
      <c r="J152" s="6">
        <f t="shared" ref="J152:J170" si="47">(F152-F151)/7</f>
        <v>1.5714285714285714</v>
      </c>
      <c r="K152" s="24">
        <f t="shared" si="42"/>
        <v>6.5476190476190483</v>
      </c>
      <c r="M152" s="24">
        <f t="shared" si="43"/>
        <v>34.285714285714285</v>
      </c>
      <c r="N152" s="7">
        <f t="shared" ref="N152:N170" si="48">(H152-H151)/7</f>
        <v>6</v>
      </c>
      <c r="O152" s="7">
        <f t="shared" si="45"/>
        <v>15.714285714285715</v>
      </c>
      <c r="P152" s="7">
        <f t="shared" si="46"/>
        <v>224.28571428571425</v>
      </c>
      <c r="Q152" s="24">
        <f t="shared" ref="Q152:Q170" si="49">(I152-I151)/7</f>
        <v>21</v>
      </c>
      <c r="R152" s="2">
        <v>268.10000000000002</v>
      </c>
      <c r="S152" s="7">
        <f t="shared" ref="S152:S170" si="50">(R152-R151)/7*1000</f>
        <v>342.85714285714772</v>
      </c>
      <c r="U152" s="16"/>
      <c r="V152" s="1"/>
    </row>
    <row r="153" spans="2:22" ht="12.9" customHeight="1" x14ac:dyDescent="0.25">
      <c r="B153" s="2" t="s">
        <v>183</v>
      </c>
      <c r="C153" s="12">
        <v>42611</v>
      </c>
      <c r="E153" s="2">
        <v>22</v>
      </c>
      <c r="F153" s="2">
        <v>8190</v>
      </c>
      <c r="G153" s="2">
        <v>696</v>
      </c>
      <c r="H153" s="2">
        <v>17272</v>
      </c>
      <c r="I153" s="2">
        <v>47202</v>
      </c>
      <c r="J153" s="6">
        <f t="shared" si="47"/>
        <v>2.1428571428571428</v>
      </c>
      <c r="K153" s="24">
        <f t="shared" si="42"/>
        <v>8.9285714285714288</v>
      </c>
      <c r="M153" s="24">
        <f t="shared" si="43"/>
        <v>25.714285714285712</v>
      </c>
      <c r="N153" s="7">
        <f t="shared" si="48"/>
        <v>7</v>
      </c>
      <c r="O153" s="7">
        <f t="shared" si="45"/>
        <v>18.367346938775512</v>
      </c>
      <c r="P153" s="7">
        <f t="shared" si="46"/>
        <v>187.34693877551021</v>
      </c>
      <c r="Q153" s="24">
        <f t="shared" si="49"/>
        <v>22.428571428571427</v>
      </c>
      <c r="R153" s="2">
        <v>270</v>
      </c>
      <c r="S153" s="7">
        <f t="shared" si="50"/>
        <v>271.4285714285682</v>
      </c>
      <c r="U153" s="16"/>
      <c r="V153" s="1"/>
    </row>
    <row r="154" spans="2:22" ht="12.9" customHeight="1" x14ac:dyDescent="0.25">
      <c r="B154" s="2" t="s">
        <v>184</v>
      </c>
      <c r="C154" s="12">
        <v>42618</v>
      </c>
      <c r="E154" s="2">
        <v>22</v>
      </c>
      <c r="F154" s="2">
        <v>8205</v>
      </c>
      <c r="G154" s="2">
        <v>700</v>
      </c>
      <c r="H154" s="2">
        <v>17327</v>
      </c>
      <c r="I154" s="2">
        <v>47362</v>
      </c>
      <c r="J154" s="6">
        <f t="shared" si="47"/>
        <v>2.1428571428571428</v>
      </c>
      <c r="K154" s="24">
        <f t="shared" si="42"/>
        <v>8.9285714285714288</v>
      </c>
      <c r="M154" s="24">
        <f t="shared" si="43"/>
        <v>34.285714285714285</v>
      </c>
      <c r="N154" s="7">
        <f t="shared" si="48"/>
        <v>7.8571428571428568</v>
      </c>
      <c r="O154" s="7">
        <f t="shared" si="45"/>
        <v>16.363636363636363</v>
      </c>
      <c r="P154" s="7">
        <f t="shared" si="46"/>
        <v>166.90909090909093</v>
      </c>
      <c r="Q154" s="24">
        <f t="shared" si="49"/>
        <v>22.857142857142858</v>
      </c>
      <c r="R154" s="2">
        <v>274.2</v>
      </c>
      <c r="S154" s="7">
        <f t="shared" si="50"/>
        <v>599.99999999999841</v>
      </c>
      <c r="T154" s="14" t="s">
        <v>28</v>
      </c>
      <c r="U154" s="16"/>
      <c r="V154" s="1"/>
    </row>
    <row r="155" spans="2:22" ht="12.9" customHeight="1" x14ac:dyDescent="0.25">
      <c r="B155" s="2" t="s">
        <v>185</v>
      </c>
      <c r="C155" s="12">
        <v>42625</v>
      </c>
      <c r="E155" s="2">
        <v>35</v>
      </c>
      <c r="F155" s="2">
        <v>8225</v>
      </c>
      <c r="G155" s="2">
        <v>704</v>
      </c>
      <c r="H155" s="2">
        <v>17388</v>
      </c>
      <c r="I155" s="2">
        <v>47534</v>
      </c>
      <c r="J155" s="6">
        <f t="shared" si="47"/>
        <v>2.8571428571428572</v>
      </c>
      <c r="K155" s="24">
        <f t="shared" si="42"/>
        <v>11.904761904761905</v>
      </c>
      <c r="M155" s="24">
        <f t="shared" si="43"/>
        <v>34.285714285714285</v>
      </c>
      <c r="N155" s="7">
        <f t="shared" si="48"/>
        <v>8.7142857142857135</v>
      </c>
      <c r="O155" s="7">
        <f t="shared" si="45"/>
        <v>19.672131147540984</v>
      </c>
      <c r="P155" s="7">
        <f t="shared" si="46"/>
        <v>145.57377049180329</v>
      </c>
      <c r="Q155" s="24">
        <f t="shared" si="49"/>
        <v>24.571428571428573</v>
      </c>
      <c r="R155" s="2">
        <v>277.2</v>
      </c>
      <c r="S155" s="7">
        <f t="shared" si="50"/>
        <v>428.57142857142856</v>
      </c>
      <c r="T155" s="14" t="s">
        <v>28</v>
      </c>
      <c r="U155" s="16"/>
      <c r="V155" s="1"/>
    </row>
    <row r="156" spans="2:22" ht="12.9" customHeight="1" x14ac:dyDescent="0.25">
      <c r="B156" s="2" t="s">
        <v>186</v>
      </c>
      <c r="C156" s="12">
        <v>42632</v>
      </c>
      <c r="E156" s="2">
        <v>53</v>
      </c>
      <c r="F156" s="2">
        <v>8252</v>
      </c>
      <c r="G156" s="2">
        <v>708</v>
      </c>
      <c r="H156" s="2">
        <v>17460</v>
      </c>
      <c r="I156" s="2">
        <v>47713</v>
      </c>
      <c r="J156" s="6">
        <f t="shared" si="47"/>
        <v>3.8571428571428572</v>
      </c>
      <c r="K156" s="24">
        <f t="shared" si="42"/>
        <v>16.071428571428573</v>
      </c>
      <c r="M156" s="24">
        <f t="shared" si="43"/>
        <v>34.285714285714285</v>
      </c>
      <c r="N156" s="7">
        <f t="shared" si="48"/>
        <v>10.285714285714286</v>
      </c>
      <c r="O156" s="7">
        <f t="shared" si="45"/>
        <v>22.5</v>
      </c>
      <c r="P156" s="7">
        <f t="shared" si="46"/>
        <v>117.49999999999999</v>
      </c>
      <c r="Q156" s="24">
        <f t="shared" si="49"/>
        <v>25.571428571428573</v>
      </c>
      <c r="R156" s="2">
        <v>279.2</v>
      </c>
      <c r="S156" s="7">
        <f t="shared" si="50"/>
        <v>285.71428571428572</v>
      </c>
      <c r="U156" s="16"/>
      <c r="V156" s="1"/>
    </row>
    <row r="157" spans="2:22" ht="12.9" customHeight="1" x14ac:dyDescent="0.25">
      <c r="B157" s="2" t="s">
        <v>187</v>
      </c>
      <c r="C157" s="12">
        <v>42639</v>
      </c>
      <c r="E157" s="2">
        <v>38</v>
      </c>
      <c r="F157" s="2">
        <v>8285</v>
      </c>
      <c r="G157" s="2">
        <v>712</v>
      </c>
      <c r="H157" s="2">
        <v>17535</v>
      </c>
      <c r="I157" s="2">
        <v>47900</v>
      </c>
      <c r="J157" s="6">
        <f t="shared" si="47"/>
        <v>4.7142857142857144</v>
      </c>
      <c r="K157" s="24">
        <f t="shared" si="42"/>
        <v>19.642857142857142</v>
      </c>
      <c r="M157" s="24">
        <f t="shared" si="43"/>
        <v>34.285714285714285</v>
      </c>
      <c r="N157" s="7">
        <f t="shared" si="48"/>
        <v>10.714285714285714</v>
      </c>
      <c r="O157" s="7">
        <f t="shared" si="45"/>
        <v>26.400000000000002</v>
      </c>
      <c r="P157" s="7">
        <f t="shared" si="46"/>
        <v>108</v>
      </c>
      <c r="Q157" s="24">
        <f t="shared" si="49"/>
        <v>26.714285714285715</v>
      </c>
      <c r="R157" s="2">
        <v>281</v>
      </c>
      <c r="S157" s="7">
        <f t="shared" si="50"/>
        <v>257.14285714285876</v>
      </c>
      <c r="U157" s="16"/>
      <c r="V157" s="1"/>
    </row>
    <row r="158" spans="2:22" ht="12.9" customHeight="1" x14ac:dyDescent="0.25">
      <c r="B158" s="2" t="s">
        <v>188</v>
      </c>
      <c r="C158" s="12">
        <v>42646</v>
      </c>
      <c r="E158" s="2">
        <v>78</v>
      </c>
      <c r="F158" s="2">
        <v>8314</v>
      </c>
      <c r="G158" s="2">
        <v>715</v>
      </c>
      <c r="H158" s="2">
        <v>17621</v>
      </c>
      <c r="I158" s="2">
        <v>48093</v>
      </c>
      <c r="J158" s="6">
        <f t="shared" si="47"/>
        <v>4.1428571428571432</v>
      </c>
      <c r="K158" s="24">
        <f t="shared" si="42"/>
        <v>17.261904761904763</v>
      </c>
      <c r="L158" s="6">
        <f t="shared" si="44"/>
        <v>0.22130647130647133</v>
      </c>
      <c r="M158" s="24">
        <f t="shared" si="43"/>
        <v>25.714285714285712</v>
      </c>
      <c r="N158" s="7">
        <f t="shared" si="48"/>
        <v>12.285714285714286</v>
      </c>
      <c r="O158" s="7">
        <f t="shared" si="45"/>
        <v>20.232558139534884</v>
      </c>
      <c r="P158" s="7">
        <f t="shared" si="46"/>
        <v>96.976744186046517</v>
      </c>
      <c r="Q158" s="24">
        <f t="shared" si="49"/>
        <v>27.571428571428573</v>
      </c>
      <c r="R158" s="2">
        <v>282.8</v>
      </c>
      <c r="S158" s="7">
        <f t="shared" si="50"/>
        <v>257.14285714285876</v>
      </c>
      <c r="U158" s="16"/>
      <c r="V158" s="1"/>
    </row>
    <row r="159" spans="2:22" ht="12.9" customHeight="1" x14ac:dyDescent="0.25">
      <c r="B159" s="2" t="s">
        <v>189</v>
      </c>
      <c r="C159" s="12">
        <v>42653</v>
      </c>
      <c r="E159" s="2">
        <v>93</v>
      </c>
      <c r="F159" s="2">
        <v>8353</v>
      </c>
      <c r="G159" s="2">
        <v>719</v>
      </c>
      <c r="H159" s="2">
        <v>17710</v>
      </c>
      <c r="I159" s="2">
        <v>48304</v>
      </c>
      <c r="J159" s="6">
        <f t="shared" si="47"/>
        <v>5.5714285714285712</v>
      </c>
      <c r="K159" s="24">
        <f t="shared" si="42"/>
        <v>23.214285714285712</v>
      </c>
      <c r="L159" s="6">
        <f t="shared" si="44"/>
        <v>0.249615975422427</v>
      </c>
      <c r="M159" s="24">
        <f t="shared" si="43"/>
        <v>34.285714285714285</v>
      </c>
      <c r="N159" s="7">
        <f t="shared" si="48"/>
        <v>12.714285714285714</v>
      </c>
      <c r="O159" s="7">
        <f t="shared" si="45"/>
        <v>26.292134831460675</v>
      </c>
      <c r="P159" s="7">
        <f t="shared" si="46"/>
        <v>86.966292134831477</v>
      </c>
      <c r="Q159" s="24">
        <f t="shared" si="49"/>
        <v>30.142857142857142</v>
      </c>
      <c r="R159" s="2">
        <v>284.89999999999998</v>
      </c>
      <c r="S159" s="7">
        <f t="shared" si="50"/>
        <v>299.99999999999511</v>
      </c>
      <c r="U159" s="16"/>
      <c r="V159" s="1"/>
    </row>
    <row r="160" spans="2:22" ht="12.9" customHeight="1" x14ac:dyDescent="0.25">
      <c r="B160" s="2" t="s">
        <v>190</v>
      </c>
      <c r="C160" s="12">
        <v>42660</v>
      </c>
      <c r="E160" s="2">
        <v>92</v>
      </c>
      <c r="F160" s="2">
        <v>8392</v>
      </c>
      <c r="G160" s="2">
        <v>723</v>
      </c>
      <c r="H160" s="2">
        <v>17802</v>
      </c>
      <c r="I160" s="2">
        <v>48533</v>
      </c>
      <c r="J160" s="6">
        <f t="shared" si="47"/>
        <v>5.5714285714285712</v>
      </c>
      <c r="K160" s="24">
        <f t="shared" si="42"/>
        <v>23.214285714285712</v>
      </c>
      <c r="L160" s="6">
        <f t="shared" si="44"/>
        <v>0.25232919254658381</v>
      </c>
      <c r="M160" s="24">
        <f t="shared" si="43"/>
        <v>34.285714285714285</v>
      </c>
      <c r="N160" s="7">
        <f t="shared" si="48"/>
        <v>13.142857142857142</v>
      </c>
      <c r="O160" s="7">
        <f t="shared" si="45"/>
        <v>25.434782608695652</v>
      </c>
      <c r="P160" s="7">
        <f t="shared" si="46"/>
        <v>84.130434782608717</v>
      </c>
      <c r="Q160" s="24">
        <f t="shared" si="49"/>
        <v>32.714285714285715</v>
      </c>
      <c r="R160" s="2">
        <v>287</v>
      </c>
      <c r="S160" s="7">
        <f t="shared" si="50"/>
        <v>300.00000000000324</v>
      </c>
      <c r="U160" s="16"/>
      <c r="V160" s="1"/>
    </row>
    <row r="161" spans="1:22" ht="12.9" customHeight="1" x14ac:dyDescent="0.25">
      <c r="B161" s="2" t="s">
        <v>191</v>
      </c>
      <c r="C161" s="12">
        <v>42667</v>
      </c>
      <c r="E161" s="2">
        <v>92</v>
      </c>
      <c r="F161" s="2">
        <v>8429</v>
      </c>
      <c r="G161" s="2">
        <v>727</v>
      </c>
      <c r="H161" s="2">
        <v>17890</v>
      </c>
      <c r="I161" s="2">
        <v>48742</v>
      </c>
      <c r="J161" s="6">
        <f t="shared" si="47"/>
        <v>5.2857142857142856</v>
      </c>
      <c r="K161" s="24">
        <f t="shared" si="42"/>
        <v>22.023809523809522</v>
      </c>
      <c r="L161" s="6">
        <f t="shared" si="44"/>
        <v>0.23938923395445133</v>
      </c>
      <c r="M161" s="24">
        <f t="shared" si="43"/>
        <v>34.285714285714285</v>
      </c>
      <c r="N161" s="7">
        <f t="shared" si="48"/>
        <v>12.571428571428571</v>
      </c>
      <c r="O161" s="7">
        <f t="shared" si="45"/>
        <v>25.227272727272727</v>
      </c>
      <c r="P161" s="7">
        <f t="shared" si="46"/>
        <v>89.318181818181827</v>
      </c>
      <c r="Q161" s="24">
        <f t="shared" si="49"/>
        <v>29.857142857142858</v>
      </c>
      <c r="R161" s="2">
        <v>288.89999999999998</v>
      </c>
      <c r="S161" s="7">
        <f t="shared" si="50"/>
        <v>271.4285714285682</v>
      </c>
      <c r="U161" s="16"/>
      <c r="V161" s="1"/>
    </row>
    <row r="162" spans="1:22" ht="12.9" customHeight="1" x14ac:dyDescent="0.25">
      <c r="B162" s="2" t="s">
        <v>192</v>
      </c>
      <c r="C162" s="12">
        <v>42674</v>
      </c>
      <c r="D162" s="2">
        <v>-5</v>
      </c>
      <c r="E162" s="2">
        <v>135</v>
      </c>
      <c r="F162" s="2">
        <v>8494</v>
      </c>
      <c r="G162" s="2">
        <v>731</v>
      </c>
      <c r="H162" s="2">
        <v>18010</v>
      </c>
      <c r="I162" s="2">
        <v>49029</v>
      </c>
      <c r="J162" s="6">
        <f t="shared" si="47"/>
        <v>9.2857142857142865</v>
      </c>
      <c r="K162" s="24">
        <f t="shared" si="42"/>
        <v>38.69047619047619</v>
      </c>
      <c r="L162" s="6">
        <f t="shared" si="44"/>
        <v>0.28659611992945327</v>
      </c>
      <c r="M162" s="24">
        <f t="shared" si="43"/>
        <v>34.285714285714285</v>
      </c>
      <c r="N162" s="7">
        <f t="shared" si="48"/>
        <v>17.142857142857142</v>
      </c>
      <c r="O162" s="7">
        <f t="shared" si="45"/>
        <v>32.500000000000007</v>
      </c>
      <c r="P162" s="7">
        <f t="shared" si="46"/>
        <v>51.5</v>
      </c>
      <c r="Q162" s="24">
        <f t="shared" si="49"/>
        <v>41</v>
      </c>
      <c r="R162" s="2">
        <v>290.7</v>
      </c>
      <c r="S162" s="7">
        <f t="shared" si="50"/>
        <v>257.14285714285876</v>
      </c>
      <c r="U162" s="16"/>
      <c r="V162" s="1"/>
    </row>
    <row r="163" spans="1:22" ht="12.9" customHeight="1" x14ac:dyDescent="0.25">
      <c r="B163" s="2" t="s">
        <v>193</v>
      </c>
      <c r="C163" s="12">
        <v>42681</v>
      </c>
      <c r="D163" s="2">
        <v>-5</v>
      </c>
      <c r="E163" s="2">
        <v>155</v>
      </c>
      <c r="F163" s="2">
        <v>8561</v>
      </c>
      <c r="G163" s="2">
        <v>735</v>
      </c>
      <c r="H163" s="2">
        <v>18112</v>
      </c>
      <c r="I163" s="2">
        <v>49301</v>
      </c>
      <c r="J163" s="6">
        <f t="shared" si="47"/>
        <v>9.5714285714285712</v>
      </c>
      <c r="K163" s="24">
        <f t="shared" si="42"/>
        <v>39.88095238095238</v>
      </c>
      <c r="L163" s="6">
        <f t="shared" si="44"/>
        <v>0.25729646697388631</v>
      </c>
      <c r="M163" s="24">
        <f t="shared" si="43"/>
        <v>34.285714285714285</v>
      </c>
      <c r="N163" s="7">
        <f t="shared" si="48"/>
        <v>14.571428571428571</v>
      </c>
      <c r="O163" s="7">
        <f t="shared" si="45"/>
        <v>39.411764705882355</v>
      </c>
      <c r="P163" s="7">
        <f t="shared" si="46"/>
        <v>59.411764705882355</v>
      </c>
      <c r="Q163" s="24">
        <f t="shared" si="49"/>
        <v>38.857142857142854</v>
      </c>
      <c r="R163" s="2">
        <v>292</v>
      </c>
      <c r="S163" s="7">
        <f t="shared" si="50"/>
        <v>185.71428571428734</v>
      </c>
      <c r="U163" s="16"/>
      <c r="V163" s="1"/>
    </row>
    <row r="164" spans="1:22" ht="12.9" customHeight="1" x14ac:dyDescent="0.25">
      <c r="B164" s="2" t="s">
        <v>194</v>
      </c>
      <c r="C164" s="12">
        <v>42688</v>
      </c>
      <c r="D164" s="2">
        <v>2</v>
      </c>
      <c r="E164" s="2">
        <v>104</v>
      </c>
      <c r="F164" s="2">
        <v>8605</v>
      </c>
      <c r="G164" s="2">
        <v>739</v>
      </c>
      <c r="H164" s="2">
        <v>18196</v>
      </c>
      <c r="I164" s="2">
        <v>49527</v>
      </c>
      <c r="J164" s="6">
        <f t="shared" si="47"/>
        <v>6.2857142857142856</v>
      </c>
      <c r="K164" s="24">
        <f t="shared" si="42"/>
        <v>26.190476190476193</v>
      </c>
      <c r="L164" s="6">
        <f t="shared" si="44"/>
        <v>0.25183150183150188</v>
      </c>
      <c r="M164" s="24">
        <f t="shared" si="43"/>
        <v>34.285714285714285</v>
      </c>
      <c r="N164" s="7">
        <f t="shared" si="48"/>
        <v>12</v>
      </c>
      <c r="O164" s="7">
        <f t="shared" si="45"/>
        <v>31.428571428571431</v>
      </c>
      <c r="P164" s="7">
        <f t="shared" si="46"/>
        <v>88.571428571428584</v>
      </c>
      <c r="Q164" s="24">
        <f t="shared" si="49"/>
        <v>32.285714285714285</v>
      </c>
      <c r="R164" s="2">
        <v>293.8</v>
      </c>
      <c r="S164" s="7">
        <f t="shared" si="50"/>
        <v>257.14285714285876</v>
      </c>
      <c r="U164" s="16"/>
      <c r="V164" s="1"/>
    </row>
    <row r="165" spans="1:22" ht="12.9" customHeight="1" x14ac:dyDescent="0.25">
      <c r="B165" s="2" t="s">
        <v>195</v>
      </c>
      <c r="C165" s="12">
        <v>42695</v>
      </c>
      <c r="D165" s="2">
        <v>4</v>
      </c>
      <c r="E165" s="2">
        <v>99</v>
      </c>
      <c r="F165" s="2">
        <v>8643</v>
      </c>
      <c r="G165" s="2">
        <v>743</v>
      </c>
      <c r="H165" s="2">
        <v>18279</v>
      </c>
      <c r="I165" s="2">
        <v>49731</v>
      </c>
      <c r="J165" s="6">
        <f t="shared" si="47"/>
        <v>5.4285714285714288</v>
      </c>
      <c r="K165" s="24">
        <f t="shared" si="42"/>
        <v>22.61904761904762</v>
      </c>
      <c r="L165" s="6">
        <f t="shared" si="44"/>
        <v>0.2284752284752285</v>
      </c>
      <c r="M165" s="24">
        <f t="shared" si="43"/>
        <v>34.285714285714285</v>
      </c>
      <c r="N165" s="7">
        <f t="shared" si="48"/>
        <v>11.857142857142858</v>
      </c>
      <c r="O165" s="7">
        <f t="shared" si="45"/>
        <v>27.469879518072286</v>
      </c>
      <c r="P165" s="7">
        <f t="shared" si="46"/>
        <v>93.97590361445782</v>
      </c>
      <c r="Q165" s="24">
        <f t="shared" si="49"/>
        <v>29.142857142857142</v>
      </c>
      <c r="R165" s="2">
        <v>295.7</v>
      </c>
      <c r="S165" s="7">
        <f t="shared" si="50"/>
        <v>271.4285714285682</v>
      </c>
      <c r="U165" s="16"/>
      <c r="V165" s="1"/>
    </row>
    <row r="166" spans="1:22" ht="12.9" customHeight="1" x14ac:dyDescent="0.25">
      <c r="B166" s="2" t="s">
        <v>196</v>
      </c>
      <c r="C166" s="12">
        <v>42702</v>
      </c>
      <c r="D166" s="2">
        <v>-1</v>
      </c>
      <c r="E166" s="2">
        <v>144</v>
      </c>
      <c r="F166" s="2">
        <v>8712</v>
      </c>
      <c r="G166" s="2">
        <v>748</v>
      </c>
      <c r="H166" s="2">
        <v>18389</v>
      </c>
      <c r="I166" s="2">
        <v>50033</v>
      </c>
      <c r="J166" s="6">
        <f t="shared" si="47"/>
        <v>9.8571428571428577</v>
      </c>
      <c r="K166" s="24">
        <f t="shared" si="42"/>
        <v>41.071428571428577</v>
      </c>
      <c r="L166" s="6">
        <f t="shared" si="44"/>
        <v>0.28521825396825401</v>
      </c>
      <c r="M166" s="24">
        <f t="shared" si="43"/>
        <v>42.857142857142861</v>
      </c>
      <c r="N166" s="7">
        <f t="shared" si="48"/>
        <v>15.714285714285714</v>
      </c>
      <c r="O166" s="7">
        <f t="shared" si="45"/>
        <v>37.63636363636364</v>
      </c>
      <c r="P166" s="7">
        <f t="shared" si="46"/>
        <v>54</v>
      </c>
      <c r="Q166" s="24">
        <f t="shared" si="49"/>
        <v>43.142857142857146</v>
      </c>
      <c r="R166" s="2">
        <v>297.7</v>
      </c>
      <c r="S166" s="7">
        <f t="shared" si="50"/>
        <v>285.71428571428572</v>
      </c>
      <c r="U166" s="16"/>
      <c r="V166" s="1"/>
    </row>
    <row r="167" spans="1:22" ht="12.9" customHeight="1" x14ac:dyDescent="0.25">
      <c r="B167" s="2" t="s">
        <v>197</v>
      </c>
      <c r="C167" s="12">
        <v>42709</v>
      </c>
      <c r="D167" s="2">
        <v>-2</v>
      </c>
      <c r="E167" s="2">
        <v>140</v>
      </c>
      <c r="F167" s="2">
        <v>8773</v>
      </c>
      <c r="G167" s="2">
        <v>752</v>
      </c>
      <c r="H167" s="2">
        <v>18490</v>
      </c>
      <c r="I167" s="2">
        <v>50311</v>
      </c>
      <c r="J167" s="6">
        <f t="shared" si="47"/>
        <v>8.7142857142857135</v>
      </c>
      <c r="K167" s="24">
        <f t="shared" si="42"/>
        <v>36.30952380952381</v>
      </c>
      <c r="L167" s="6">
        <f t="shared" si="44"/>
        <v>0.25935374149659862</v>
      </c>
      <c r="M167" s="24">
        <f t="shared" si="43"/>
        <v>34.285714285714285</v>
      </c>
      <c r="N167" s="7">
        <f t="shared" si="48"/>
        <v>14.428571428571429</v>
      </c>
      <c r="O167" s="7">
        <f t="shared" si="45"/>
        <v>36.237623762376238</v>
      </c>
      <c r="P167" s="7">
        <f t="shared" si="46"/>
        <v>63.564356435643568</v>
      </c>
      <c r="Q167" s="24">
        <f t="shared" si="49"/>
        <v>39.714285714285715</v>
      </c>
      <c r="R167" s="2">
        <v>299.8</v>
      </c>
      <c r="S167" s="7">
        <f t="shared" si="50"/>
        <v>300.00000000000324</v>
      </c>
      <c r="T167" s="14" t="s">
        <v>29</v>
      </c>
      <c r="U167" s="16"/>
      <c r="V167" s="1"/>
    </row>
    <row r="168" spans="1:22" ht="12.9" customHeight="1" x14ac:dyDescent="0.25">
      <c r="B168" s="2" t="s">
        <v>198</v>
      </c>
      <c r="C168" s="12">
        <v>42716</v>
      </c>
      <c r="D168" s="2">
        <v>2</v>
      </c>
      <c r="E168" s="2">
        <v>136</v>
      </c>
      <c r="F168" s="2">
        <v>8825</v>
      </c>
      <c r="G168" s="2">
        <v>756</v>
      </c>
      <c r="H168" s="2">
        <v>18585</v>
      </c>
      <c r="I168" s="2">
        <v>50560</v>
      </c>
      <c r="J168" s="6">
        <f t="shared" si="47"/>
        <v>7.4285714285714288</v>
      </c>
      <c r="K168" s="24">
        <f t="shared" si="42"/>
        <v>30.952380952380953</v>
      </c>
      <c r="L168" s="6">
        <f t="shared" si="44"/>
        <v>0.22759103641456582</v>
      </c>
      <c r="M168" s="24">
        <f t="shared" si="43"/>
        <v>34.285714285714285</v>
      </c>
      <c r="N168" s="7">
        <f t="shared" si="48"/>
        <v>13.571428571428571</v>
      </c>
      <c r="O168" s="7">
        <f t="shared" si="45"/>
        <v>32.842105263157897</v>
      </c>
      <c r="P168" s="7">
        <f t="shared" si="46"/>
        <v>73.263157894736835</v>
      </c>
      <c r="Q168" s="24">
        <f t="shared" si="49"/>
        <v>35.571428571428569</v>
      </c>
      <c r="R168" s="2">
        <v>301.89999999999998</v>
      </c>
      <c r="S168" s="7">
        <f t="shared" si="50"/>
        <v>299.99999999999511</v>
      </c>
      <c r="T168" s="14" t="s">
        <v>30</v>
      </c>
      <c r="U168" s="16"/>
      <c r="V168" s="1"/>
    </row>
    <row r="169" spans="1:22" ht="12.9" customHeight="1" x14ac:dyDescent="0.25">
      <c r="B169" s="2" t="s">
        <v>199</v>
      </c>
      <c r="C169" s="12">
        <v>42723</v>
      </c>
      <c r="D169" s="2">
        <v>2</v>
      </c>
      <c r="E169" s="2">
        <v>102</v>
      </c>
      <c r="F169" s="2">
        <v>8878</v>
      </c>
      <c r="G169" s="2">
        <v>761</v>
      </c>
      <c r="H169" s="2">
        <v>18671</v>
      </c>
      <c r="I169" s="2">
        <v>50815</v>
      </c>
      <c r="J169" s="6">
        <f t="shared" si="47"/>
        <v>7.5714285714285712</v>
      </c>
      <c r="K169" s="24">
        <f t="shared" si="42"/>
        <v>31.547619047619047</v>
      </c>
      <c r="L169" s="6">
        <f t="shared" si="44"/>
        <v>0.3092903828197946</v>
      </c>
      <c r="M169" s="24">
        <f t="shared" si="43"/>
        <v>42.857142857142861</v>
      </c>
      <c r="N169" s="7">
        <f t="shared" si="48"/>
        <v>12.285714285714286</v>
      </c>
      <c r="O169" s="7">
        <f t="shared" si="45"/>
        <v>36.97674418604651</v>
      </c>
      <c r="P169" s="7">
        <f t="shared" si="46"/>
        <v>80.232558139534888</v>
      </c>
      <c r="Q169" s="24">
        <f t="shared" si="49"/>
        <v>36.428571428571431</v>
      </c>
      <c r="R169" s="2">
        <v>303.89999999999998</v>
      </c>
      <c r="S169" s="7">
        <f t="shared" si="50"/>
        <v>285.71428571428572</v>
      </c>
      <c r="T169" s="14" t="s">
        <v>31</v>
      </c>
      <c r="U169" s="16"/>
      <c r="V169" s="1"/>
    </row>
    <row r="170" spans="1:22" ht="12.9" customHeight="1" x14ac:dyDescent="0.25">
      <c r="B170" s="2" t="s">
        <v>200</v>
      </c>
      <c r="C170" s="12">
        <v>42730</v>
      </c>
      <c r="D170" s="2">
        <v>2</v>
      </c>
      <c r="E170" s="2">
        <v>105</v>
      </c>
      <c r="F170" s="2">
        <v>8925</v>
      </c>
      <c r="G170" s="2">
        <v>768</v>
      </c>
      <c r="H170" s="2">
        <v>18763</v>
      </c>
      <c r="I170" s="2">
        <v>51064</v>
      </c>
      <c r="J170" s="6">
        <f t="shared" si="47"/>
        <v>6.7142857142857144</v>
      </c>
      <c r="K170" s="24">
        <f t="shared" si="42"/>
        <v>27.976190476190478</v>
      </c>
      <c r="L170" s="6">
        <f t="shared" si="44"/>
        <v>0.26643990929705219</v>
      </c>
      <c r="M170" s="24">
        <f t="shared" si="43"/>
        <v>60</v>
      </c>
      <c r="N170" s="7">
        <f t="shared" si="48"/>
        <v>13.142857142857142</v>
      </c>
      <c r="O170" s="7">
        <f t="shared" si="45"/>
        <v>30.65217391304348</v>
      </c>
      <c r="P170" s="7">
        <f t="shared" si="46"/>
        <v>78.913043478260875</v>
      </c>
      <c r="Q170" s="24">
        <f t="shared" si="49"/>
        <v>35.571428571428569</v>
      </c>
      <c r="R170" s="2">
        <v>306.7</v>
      </c>
      <c r="S170" s="7">
        <f t="shared" si="50"/>
        <v>400.00000000000165</v>
      </c>
      <c r="T170" s="15" t="s">
        <v>32</v>
      </c>
      <c r="U170" s="16"/>
      <c r="V170" s="1"/>
    </row>
    <row r="171" spans="1:22" ht="12.9" customHeight="1" x14ac:dyDescent="0.25">
      <c r="A171" s="5"/>
      <c r="B171" s="5"/>
      <c r="C171" s="5"/>
      <c r="J171" s="3"/>
      <c r="K171" s="3"/>
      <c r="L171" s="3"/>
      <c r="M171" s="2"/>
      <c r="N171" s="2"/>
      <c r="O171" s="2"/>
      <c r="P171" s="4"/>
      <c r="Q171" s="27"/>
      <c r="S171" s="4"/>
    </row>
    <row r="172" spans="1:22" ht="12.9" customHeight="1" x14ac:dyDescent="0.25">
      <c r="M172" s="7"/>
      <c r="N172" s="7"/>
      <c r="O172" s="7"/>
    </row>
    <row r="173" spans="1:22" ht="12.9" customHeight="1" x14ac:dyDescent="0.25">
      <c r="M173" s="7"/>
      <c r="N173" s="7"/>
      <c r="O173" s="7"/>
    </row>
  </sheetData>
  <pageMargins left="0.74791666666666701" right="0.74791666666666701" top="0.98402777777777795" bottom="0.98402777777777795" header="0.51180555555555496" footer="0.51180555555555496"/>
  <pageSetup paperSize="9" firstPageNumber="0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/>
  </sheetViews>
  <sheetFormatPr defaultRowHeight="13.2" x14ac:dyDescent="0.25"/>
  <sheetData/>
  <pageMargins left="0.74791666666666701" right="0.74791666666666701" top="0.98402777777777795" bottom="0.98402777777777795" header="0.51180555555555496" footer="0.51180555555555496"/>
  <pageSetup paperSize="0" scale="0" firstPageNumber="0" orientation="portrait" usePrinterDefaults="0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/>
  </sheetViews>
  <sheetFormatPr defaultRowHeight="13.2" x14ac:dyDescent="0.25"/>
  <sheetData/>
  <pageMargins left="0.74791666666666701" right="0.74791666666666701" top="0.98402777777777795" bottom="0.9840277777777779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549</TotalTime>
  <Application>Microsoft Excel</Application>
  <DocSecurity>0</DocSecurity>
  <ScaleCrop>false</ScaleCrop>
  <HeadingPairs>
    <vt:vector size="4" baseType="variant">
      <vt:variant>
        <vt:lpstr>Laskentataulukot</vt:lpstr>
      </vt:variant>
      <vt:variant>
        <vt:i4>3</vt:i4>
      </vt:variant>
      <vt:variant>
        <vt:lpstr>Kaaviot</vt:lpstr>
      </vt:variant>
      <vt:variant>
        <vt:i4>2</vt:i4>
      </vt:variant>
    </vt:vector>
  </HeadingPairs>
  <TitlesOfParts>
    <vt:vector size="5" baseType="lpstr">
      <vt:lpstr>Taul1</vt:lpstr>
      <vt:lpstr>Taul2</vt:lpstr>
      <vt:lpstr>Taul3</vt:lpstr>
      <vt:lpstr>Kaavio1</vt:lpstr>
      <vt:lpstr>Kaavio2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ja Ville</dc:creator>
  <cp:lastModifiedBy>Antti</cp:lastModifiedBy>
  <cp:revision>180</cp:revision>
  <dcterms:created xsi:type="dcterms:W3CDTF">2013-10-20T09:59:35Z</dcterms:created>
  <dcterms:modified xsi:type="dcterms:W3CDTF">2017-01-03T18:11:55Z</dcterms:modified>
  <dc:language>fi-FI</dc:language>
</cp:coreProperties>
</file>