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75" windowWidth="19875" windowHeight="14085"/>
  </bookViews>
  <sheets>
    <sheet name="Taul1" sheetId="1" r:id="rId1"/>
    <sheet name="Taul2" sheetId="2" r:id="rId2"/>
    <sheet name="Taul3" sheetId="3" r:id="rId3"/>
  </sheets>
  <calcPr calcId="125725"/>
</workbook>
</file>

<file path=xl/calcChain.xml><?xml version="1.0" encoding="utf-8"?>
<calcChain xmlns="http://schemas.openxmlformats.org/spreadsheetml/2006/main">
  <c r="O27" i="1"/>
  <c r="L27"/>
  <c r="K27"/>
  <c r="H27"/>
  <c r="G27"/>
  <c r="D27"/>
  <c r="O26"/>
  <c r="N26"/>
  <c r="N27" s="1"/>
  <c r="M26"/>
  <c r="M27" s="1"/>
  <c r="L26"/>
  <c r="K26"/>
  <c r="J26"/>
  <c r="J27" s="1"/>
  <c r="I26"/>
  <c r="I27" s="1"/>
  <c r="H26"/>
  <c r="G26"/>
  <c r="F26"/>
  <c r="F27" s="1"/>
  <c r="E26"/>
  <c r="E27" s="1"/>
  <c r="D26"/>
  <c r="P26" s="1"/>
  <c r="O25"/>
  <c r="N25"/>
  <c r="M25"/>
  <c r="L25"/>
  <c r="K25"/>
  <c r="J25"/>
  <c r="I25"/>
  <c r="H25"/>
  <c r="G25"/>
  <c r="F25"/>
  <c r="E25"/>
  <c r="D25"/>
  <c r="P25" s="1"/>
  <c r="N24"/>
  <c r="M24"/>
  <c r="L24"/>
  <c r="K24"/>
  <c r="J24"/>
  <c r="I24"/>
  <c r="H24"/>
  <c r="G24"/>
  <c r="F24"/>
  <c r="E24"/>
  <c r="P24" s="1"/>
  <c r="N23"/>
  <c r="M23"/>
  <c r="L23"/>
  <c r="K23"/>
  <c r="J23"/>
  <c r="I23"/>
  <c r="H23"/>
  <c r="G23"/>
  <c r="E23"/>
  <c r="D23"/>
  <c r="P23" s="1"/>
  <c r="O22"/>
  <c r="N22"/>
  <c r="M22"/>
  <c r="L22"/>
  <c r="K22"/>
  <c r="J22"/>
  <c r="I22"/>
  <c r="H22"/>
  <c r="G22"/>
  <c r="F22"/>
  <c r="E22"/>
  <c r="D22"/>
  <c r="P22" s="1"/>
  <c r="N21"/>
  <c r="J21"/>
  <c r="F21"/>
  <c r="O20"/>
  <c r="N20"/>
  <c r="K20"/>
  <c r="J20"/>
  <c r="G20"/>
  <c r="O19"/>
  <c r="N19"/>
  <c r="M19"/>
  <c r="M20" s="1"/>
  <c r="L19"/>
  <c r="L20" s="1"/>
  <c r="K19"/>
  <c r="J19"/>
  <c r="I19"/>
  <c r="I20" s="1"/>
  <c r="H19"/>
  <c r="H20" s="1"/>
  <c r="G19"/>
  <c r="F19"/>
  <c r="E19"/>
  <c r="D19"/>
  <c r="P19" s="1"/>
  <c r="O18"/>
  <c r="N18"/>
  <c r="M18"/>
  <c r="M21" s="1"/>
  <c r="L18"/>
  <c r="K18"/>
  <c r="J18"/>
  <c r="I18"/>
  <c r="I21" s="1"/>
  <c r="H18"/>
  <c r="G18"/>
  <c r="F18"/>
  <c r="E18"/>
  <c r="E21" s="1"/>
  <c r="D18"/>
  <c r="P18" s="1"/>
  <c r="N17"/>
  <c r="M17"/>
  <c r="J17"/>
  <c r="I17"/>
  <c r="F17"/>
  <c r="O16"/>
  <c r="O21" s="1"/>
  <c r="N16"/>
  <c r="M16"/>
  <c r="L16"/>
  <c r="L21" s="1"/>
  <c r="K16"/>
  <c r="K21" s="1"/>
  <c r="J16"/>
  <c r="I16"/>
  <c r="H16"/>
  <c r="H21" s="1"/>
  <c r="G16"/>
  <c r="G21" s="1"/>
  <c r="F16"/>
  <c r="E16"/>
  <c r="D16"/>
  <c r="P16" s="1"/>
  <c r="P14"/>
  <c r="P13"/>
  <c r="P12"/>
  <c r="P11"/>
  <c r="P10"/>
  <c r="P9"/>
  <c r="P8"/>
  <c r="P7"/>
  <c r="P6"/>
  <c r="D20"/>
  <c r="P27" l="1"/>
  <c r="E17"/>
  <c r="D17"/>
  <c r="H17"/>
  <c r="L17"/>
  <c r="E20"/>
  <c r="D21"/>
  <c r="P21" s="1"/>
  <c r="F20"/>
  <c r="G17"/>
  <c r="K17"/>
  <c r="O17"/>
  <c r="P20" l="1"/>
  <c r="P17"/>
</calcChain>
</file>

<file path=xl/sharedStrings.xml><?xml version="1.0" encoding="utf-8"?>
<sst xmlns="http://schemas.openxmlformats.org/spreadsheetml/2006/main" count="40" uniqueCount="38">
  <si>
    <t>Sähkömittarilukemat kotona 2015</t>
  </si>
  <si>
    <t>Tammi</t>
  </si>
  <si>
    <t>Helmi</t>
  </si>
  <si>
    <t>Maalis</t>
  </si>
  <si>
    <t>Huhti</t>
  </si>
  <si>
    <t>Touko</t>
  </si>
  <si>
    <t>Kesä</t>
  </si>
  <si>
    <t>Heinä</t>
  </si>
  <si>
    <t>Elo</t>
  </si>
  <si>
    <t>Syys</t>
  </si>
  <si>
    <t>Loka</t>
  </si>
  <si>
    <t>Marras</t>
  </si>
  <si>
    <t>Joulu</t>
  </si>
  <si>
    <t>e/kWh</t>
  </si>
  <si>
    <t>yhteensä</t>
  </si>
  <si>
    <t>Päämittari</t>
  </si>
  <si>
    <t>Autotalli</t>
  </si>
  <si>
    <t>Lämpöpumppu</t>
  </si>
  <si>
    <t>Pumpun k.kpl</t>
  </si>
  <si>
    <t>Pumpun h.</t>
  </si>
  <si>
    <t>Käyttövesi h.</t>
  </si>
  <si>
    <t>Vesimittari m³</t>
  </si>
  <si>
    <t>Aurinkop. h</t>
  </si>
  <si>
    <t>Aurinkotuotto</t>
  </si>
  <si>
    <t>KULUTUKSET / kk</t>
  </si>
  <si>
    <t>Päämittari kWh</t>
  </si>
  <si>
    <t>€/kk</t>
  </si>
  <si>
    <t>Autotalli kWh</t>
  </si>
  <si>
    <t>Taloussähkö kWh</t>
  </si>
  <si>
    <t>Vesikulutus</t>
  </si>
  <si>
    <t>Aurinkotuotto h</t>
  </si>
  <si>
    <t>Aurinkotuotto kWh</t>
  </si>
  <si>
    <t>Käynnistys (kpl)</t>
  </si>
  <si>
    <t>Käyntiaika (h)</t>
  </si>
  <si>
    <t>Lämpöp. käyntiaika / krt</t>
  </si>
  <si>
    <t>suhde suos. 20 min</t>
  </si>
  <si>
    <t>asteminuutit</t>
  </si>
  <si>
    <t>220</t>
  </si>
</sst>
</file>

<file path=xl/styles.xml><?xml version="1.0" encoding="utf-8"?>
<styleSheet xmlns="http://schemas.openxmlformats.org/spreadsheetml/2006/main">
  <numFmts count="2">
    <numFmt numFmtId="41" formatCode="_-* #,##0\ _€_-;\-* #,##0\ _€_-;_-* &quot;-&quot;\ _€_-;_-@_-"/>
    <numFmt numFmtId="164" formatCode="0.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49" fontId="0" fillId="0" borderId="0" xfId="0" applyNumberFormat="1"/>
    <xf numFmtId="0" fontId="2" fillId="0" borderId="0" xfId="0" applyFont="1"/>
    <xf numFmtId="0" fontId="3" fillId="0" borderId="0" xfId="0" applyFont="1"/>
    <xf numFmtId="0" fontId="1" fillId="0" borderId="0" xfId="0" applyFont="1"/>
    <xf numFmtId="14" fontId="0" fillId="0" borderId="0" xfId="0" applyNumberFormat="1"/>
    <xf numFmtId="0" fontId="0" fillId="0" borderId="0" xfId="0" applyFont="1"/>
    <xf numFmtId="41" fontId="0" fillId="0" borderId="0" xfId="0" applyNumberFormat="1"/>
    <xf numFmtId="0" fontId="4" fillId="0" borderId="0" xfId="0" applyFont="1"/>
    <xf numFmtId="49" fontId="0" fillId="0" borderId="0" xfId="0" applyNumberFormat="1" applyFont="1"/>
    <xf numFmtId="0" fontId="5" fillId="0" borderId="0" xfId="0" applyFont="1"/>
    <xf numFmtId="164" fontId="0" fillId="0" borderId="0" xfId="0" applyNumberFormat="1"/>
    <xf numFmtId="0" fontId="4" fillId="2" borderId="1" xfId="0" applyFont="1" applyFill="1" applyBorder="1"/>
    <xf numFmtId="49" fontId="0" fillId="2" borderId="0" xfId="0" applyNumberFormat="1" applyFont="1" applyFill="1"/>
    <xf numFmtId="164" fontId="0" fillId="2" borderId="0" xfId="0" applyNumberFormat="1" applyFill="1"/>
    <xf numFmtId="0" fontId="4" fillId="3" borderId="2" xfId="0" applyFont="1" applyFill="1" applyBorder="1"/>
    <xf numFmtId="49" fontId="4" fillId="3" borderId="3" xfId="0" applyNumberFormat="1" applyFont="1" applyFill="1" applyBorder="1"/>
    <xf numFmtId="164" fontId="4" fillId="3" borderId="3" xfId="0" applyNumberFormat="1" applyFont="1" applyFill="1" applyBorder="1"/>
    <xf numFmtId="0" fontId="4" fillId="3" borderId="1" xfId="0" applyFont="1" applyFill="1" applyBorder="1"/>
    <xf numFmtId="0" fontId="4" fillId="3" borderId="4" xfId="0" applyFont="1" applyFill="1" applyBorder="1"/>
    <xf numFmtId="2" fontId="4" fillId="3" borderId="4" xfId="0" applyNumberFormat="1" applyFont="1" applyFill="1" applyBorder="1"/>
    <xf numFmtId="2" fontId="0" fillId="0" borderId="0" xfId="0" applyNumberFormat="1"/>
    <xf numFmtId="0" fontId="0" fillId="2" borderId="0" xfId="0" applyFill="1"/>
    <xf numFmtId="0" fontId="0" fillId="4" borderId="0" xfId="0" applyFont="1" applyFill="1"/>
    <xf numFmtId="0" fontId="0" fillId="4" borderId="0" xfId="0" applyFill="1"/>
    <xf numFmtId="164" fontId="0" fillId="4" borderId="0" xfId="0" applyNumberFormat="1" applyFill="1"/>
    <xf numFmtId="0" fontId="0" fillId="3" borderId="0" xfId="0" applyFill="1"/>
    <xf numFmtId="1" fontId="0" fillId="3" borderId="0" xfId="0" applyNumberFormat="1" applyFill="1"/>
  </cellXfs>
  <cellStyles count="1">
    <cellStyle name="Normaali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P29"/>
  <sheetViews>
    <sheetView tabSelected="1" workbookViewId="0">
      <selection activeCell="H20" sqref="H20"/>
    </sheetView>
  </sheetViews>
  <sheetFormatPr defaultRowHeight="15"/>
  <cols>
    <col min="2" max="2" width="13.85546875" customWidth="1"/>
  </cols>
  <sheetData>
    <row r="3" spans="2:16" ht="18.75">
      <c r="C3" s="1"/>
      <c r="D3" s="2" t="s">
        <v>0</v>
      </c>
    </row>
    <row r="4" spans="2:16">
      <c r="C4" s="1"/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  <c r="J4" t="s">
        <v>7</v>
      </c>
      <c r="K4" t="s">
        <v>8</v>
      </c>
      <c r="L4" t="s">
        <v>9</v>
      </c>
      <c r="M4" t="s">
        <v>10</v>
      </c>
      <c r="N4" t="s">
        <v>11</v>
      </c>
      <c r="O4" t="s">
        <v>12</v>
      </c>
    </row>
    <row r="5" spans="2:16">
      <c r="B5" s="3">
        <v>0.101937</v>
      </c>
      <c r="C5" s="4" t="s">
        <v>13</v>
      </c>
      <c r="D5" s="5">
        <v>42037</v>
      </c>
      <c r="E5" s="5">
        <v>42065</v>
      </c>
      <c r="F5" s="5">
        <v>42096</v>
      </c>
      <c r="G5" s="5">
        <v>41759</v>
      </c>
      <c r="H5" s="5">
        <v>42156</v>
      </c>
      <c r="I5" s="5">
        <v>42186</v>
      </c>
      <c r="J5" s="5">
        <v>41853</v>
      </c>
      <c r="K5" s="5">
        <v>42249</v>
      </c>
      <c r="L5" s="5">
        <v>41913</v>
      </c>
      <c r="M5" s="5">
        <v>41944</v>
      </c>
      <c r="N5" s="5">
        <v>42339</v>
      </c>
      <c r="O5" s="5">
        <v>42005</v>
      </c>
      <c r="P5" t="s">
        <v>14</v>
      </c>
    </row>
    <row r="6" spans="2:16">
      <c r="B6" s="6" t="s">
        <v>15</v>
      </c>
      <c r="C6">
        <v>96083</v>
      </c>
      <c r="D6">
        <v>97545</v>
      </c>
      <c r="E6">
        <v>98571</v>
      </c>
      <c r="F6">
        <v>99576</v>
      </c>
      <c r="G6">
        <v>100400</v>
      </c>
      <c r="H6">
        <v>101050</v>
      </c>
      <c r="I6">
        <v>101539</v>
      </c>
      <c r="J6">
        <v>102095</v>
      </c>
      <c r="K6">
        <v>102624</v>
      </c>
      <c r="L6">
        <v>103266</v>
      </c>
      <c r="M6">
        <v>104158</v>
      </c>
      <c r="N6">
        <v>105142</v>
      </c>
      <c r="O6">
        <v>106487</v>
      </c>
      <c r="P6" s="7">
        <f>O6-C6</f>
        <v>10404</v>
      </c>
    </row>
    <row r="7" spans="2:16">
      <c r="B7" s="6" t="s">
        <v>16</v>
      </c>
      <c r="C7">
        <v>61733</v>
      </c>
      <c r="D7">
        <v>61937</v>
      </c>
      <c r="E7">
        <v>61983</v>
      </c>
      <c r="F7">
        <v>61987</v>
      </c>
      <c r="G7">
        <v>61995</v>
      </c>
      <c r="H7">
        <v>61998</v>
      </c>
      <c r="I7">
        <v>62005</v>
      </c>
      <c r="J7">
        <v>62035</v>
      </c>
      <c r="K7">
        <v>62048</v>
      </c>
      <c r="L7">
        <v>62072</v>
      </c>
      <c r="M7">
        <v>62097</v>
      </c>
      <c r="N7">
        <v>62118</v>
      </c>
      <c r="O7">
        <v>62179</v>
      </c>
      <c r="P7" s="7">
        <f t="shared" ref="P7:P14" si="0">O7-C7</f>
        <v>446</v>
      </c>
    </row>
    <row r="8" spans="2:16">
      <c r="B8" s="6" t="s">
        <v>17</v>
      </c>
      <c r="C8">
        <v>54902</v>
      </c>
      <c r="D8">
        <v>55714</v>
      </c>
      <c r="E8">
        <v>56313</v>
      </c>
      <c r="F8">
        <v>56900</v>
      </c>
      <c r="G8">
        <v>57300</v>
      </c>
      <c r="H8">
        <v>57619</v>
      </c>
      <c r="I8">
        <v>57778</v>
      </c>
      <c r="J8">
        <v>57908</v>
      </c>
      <c r="K8">
        <v>58023</v>
      </c>
      <c r="L8">
        <v>58270</v>
      </c>
      <c r="M8">
        <v>58749</v>
      </c>
      <c r="N8">
        <v>59286</v>
      </c>
      <c r="O8">
        <v>59949</v>
      </c>
      <c r="P8" s="7">
        <f t="shared" si="0"/>
        <v>5047</v>
      </c>
    </row>
    <row r="9" spans="2:16">
      <c r="B9" s="6" t="s">
        <v>18</v>
      </c>
      <c r="C9">
        <v>10071</v>
      </c>
      <c r="D9">
        <v>10569</v>
      </c>
      <c r="E9">
        <v>10994</v>
      </c>
      <c r="F9">
        <v>11307</v>
      </c>
      <c r="G9">
        <v>11554</v>
      </c>
      <c r="H9">
        <v>11724</v>
      </c>
      <c r="I9">
        <v>11829</v>
      </c>
      <c r="J9">
        <v>11942</v>
      </c>
      <c r="K9">
        <v>12033</v>
      </c>
      <c r="L9">
        <v>12195</v>
      </c>
      <c r="M9">
        <v>12461</v>
      </c>
      <c r="N9">
        <v>12722</v>
      </c>
      <c r="O9">
        <v>13025</v>
      </c>
      <c r="P9" s="7">
        <f t="shared" si="0"/>
        <v>2954</v>
      </c>
    </row>
    <row r="10" spans="2:16">
      <c r="B10" s="6" t="s">
        <v>19</v>
      </c>
      <c r="C10">
        <v>5907</v>
      </c>
      <c r="D10">
        <v>6187</v>
      </c>
      <c r="E10">
        <v>6394</v>
      </c>
      <c r="F10">
        <v>6592</v>
      </c>
      <c r="G10">
        <v>6652</v>
      </c>
      <c r="H10">
        <v>6819</v>
      </c>
      <c r="I10">
        <v>6858</v>
      </c>
      <c r="J10">
        <v>6883</v>
      </c>
      <c r="K10">
        <v>6905</v>
      </c>
      <c r="L10">
        <v>6976</v>
      </c>
      <c r="M10">
        <v>7182</v>
      </c>
      <c r="N10">
        <v>7307</v>
      </c>
      <c r="O10">
        <v>7526</v>
      </c>
      <c r="P10" s="7">
        <f t="shared" si="0"/>
        <v>1619</v>
      </c>
    </row>
    <row r="11" spans="2:16">
      <c r="B11" s="6" t="s">
        <v>20</v>
      </c>
      <c r="C11">
        <v>511</v>
      </c>
      <c r="D11">
        <v>528</v>
      </c>
      <c r="E11">
        <v>543</v>
      </c>
      <c r="F11">
        <v>559</v>
      </c>
      <c r="G11">
        <v>564</v>
      </c>
      <c r="H11">
        <v>586</v>
      </c>
      <c r="I11">
        <v>597</v>
      </c>
      <c r="J11">
        <v>610</v>
      </c>
      <c r="K11">
        <v>621</v>
      </c>
      <c r="L11">
        <v>633</v>
      </c>
      <c r="M11">
        <v>648</v>
      </c>
      <c r="N11">
        <v>669</v>
      </c>
      <c r="O11">
        <v>687</v>
      </c>
      <c r="P11" s="7">
        <f t="shared" si="0"/>
        <v>176</v>
      </c>
    </row>
    <row r="12" spans="2:16">
      <c r="B12" t="s">
        <v>21</v>
      </c>
      <c r="C12">
        <v>674</v>
      </c>
      <c r="D12">
        <v>680</v>
      </c>
      <c r="E12">
        <v>685</v>
      </c>
      <c r="F12">
        <v>691</v>
      </c>
      <c r="G12">
        <v>697</v>
      </c>
      <c r="H12">
        <v>702</v>
      </c>
      <c r="I12">
        <v>707</v>
      </c>
      <c r="J12">
        <v>715</v>
      </c>
      <c r="K12">
        <v>722</v>
      </c>
      <c r="L12">
        <v>728</v>
      </c>
      <c r="M12">
        <v>734</v>
      </c>
      <c r="N12">
        <v>741</v>
      </c>
      <c r="O12">
        <v>752</v>
      </c>
      <c r="P12" s="7">
        <f t="shared" si="0"/>
        <v>78</v>
      </c>
    </row>
    <row r="13" spans="2:16">
      <c r="B13" t="s">
        <v>22</v>
      </c>
      <c r="C13">
        <v>1067</v>
      </c>
      <c r="D13">
        <v>1067</v>
      </c>
      <c r="E13">
        <v>1067</v>
      </c>
      <c r="F13">
        <v>1069</v>
      </c>
      <c r="G13">
        <v>1089</v>
      </c>
      <c r="H13">
        <v>1105</v>
      </c>
      <c r="I13" s="8">
        <v>1206</v>
      </c>
      <c r="J13">
        <v>1325</v>
      </c>
      <c r="K13">
        <v>1449</v>
      </c>
      <c r="L13">
        <v>1498</v>
      </c>
      <c r="M13">
        <v>1527</v>
      </c>
      <c r="N13">
        <v>1527</v>
      </c>
      <c r="O13">
        <v>1527</v>
      </c>
      <c r="P13" s="7">
        <f t="shared" si="0"/>
        <v>460</v>
      </c>
    </row>
    <row r="14" spans="2:16">
      <c r="B14" t="s">
        <v>23</v>
      </c>
      <c r="C14">
        <v>2131</v>
      </c>
      <c r="D14">
        <v>2131</v>
      </c>
      <c r="E14">
        <v>2132</v>
      </c>
      <c r="F14">
        <v>2157</v>
      </c>
      <c r="G14">
        <v>2229</v>
      </c>
      <c r="H14">
        <v>2301</v>
      </c>
      <c r="I14">
        <v>2510</v>
      </c>
      <c r="J14">
        <v>2755</v>
      </c>
      <c r="K14">
        <v>3014</v>
      </c>
      <c r="L14">
        <v>3129</v>
      </c>
      <c r="M14">
        <v>3202</v>
      </c>
      <c r="N14">
        <v>3204</v>
      </c>
      <c r="O14">
        <v>3204</v>
      </c>
      <c r="P14" s="7">
        <f t="shared" si="0"/>
        <v>1073</v>
      </c>
    </row>
    <row r="15" spans="2:16" ht="15.75">
      <c r="B15" s="6"/>
      <c r="C15" s="9"/>
      <c r="D15" s="10" t="s">
        <v>24</v>
      </c>
    </row>
    <row r="16" spans="2:16">
      <c r="B16" t="s">
        <v>25</v>
      </c>
      <c r="C16" s="9"/>
      <c r="D16" s="11">
        <f>D6-C6</f>
        <v>1462</v>
      </c>
      <c r="E16" s="11">
        <f t="shared" ref="E16:L16" si="1">E6-D6</f>
        <v>1026</v>
      </c>
      <c r="F16" s="11">
        <f t="shared" si="1"/>
        <v>1005</v>
      </c>
      <c r="G16" s="11">
        <f t="shared" si="1"/>
        <v>824</v>
      </c>
      <c r="H16" s="11">
        <f>H6-G6</f>
        <v>650</v>
      </c>
      <c r="I16" s="11">
        <f>I6-H6</f>
        <v>489</v>
      </c>
      <c r="J16" s="11">
        <f t="shared" si="1"/>
        <v>556</v>
      </c>
      <c r="K16" s="11">
        <f t="shared" si="1"/>
        <v>529</v>
      </c>
      <c r="L16" s="11">
        <f t="shared" si="1"/>
        <v>642</v>
      </c>
      <c r="M16" s="11">
        <f>M6-L6</f>
        <v>892</v>
      </c>
      <c r="N16" s="11">
        <f>N6-M6</f>
        <v>984</v>
      </c>
      <c r="O16" s="11">
        <f>O6-N6</f>
        <v>1345</v>
      </c>
      <c r="P16" s="11">
        <f>SUM(D16:O16)</f>
        <v>10404</v>
      </c>
    </row>
    <row r="17" spans="2:16">
      <c r="B17" s="12" t="s">
        <v>26</v>
      </c>
      <c r="C17" s="13"/>
      <c r="D17" s="14">
        <f>D16*B5</f>
        <v>149.03189399999999</v>
      </c>
      <c r="E17" s="14">
        <f>B5*E16</f>
        <v>104.587362</v>
      </c>
      <c r="F17" s="14">
        <f>B5*F16</f>
        <v>102.446685</v>
      </c>
      <c r="G17" s="14">
        <f>B5*G16</f>
        <v>83.996088</v>
      </c>
      <c r="H17" s="14">
        <f>B5*H16</f>
        <v>66.259050000000002</v>
      </c>
      <c r="I17" s="14" t="e">
        <f>#REF!*I16</f>
        <v>#REF!</v>
      </c>
      <c r="J17" s="14" t="e">
        <f>#REF!*J16</f>
        <v>#REF!</v>
      </c>
      <c r="K17" s="14" t="e">
        <f>#REF!*K16</f>
        <v>#REF!</v>
      </c>
      <c r="L17" s="14" t="e">
        <f>#REF!*L16</f>
        <v>#REF!</v>
      </c>
      <c r="M17" s="14" t="e">
        <f>#REF!*M16</f>
        <v>#REF!</v>
      </c>
      <c r="N17" s="14" t="e">
        <f>#REF!*N16</f>
        <v>#REF!</v>
      </c>
      <c r="O17" s="14">
        <f>B5*O16</f>
        <v>137.105265</v>
      </c>
      <c r="P17" s="14" t="e">
        <f>SUM(D17:O17)</f>
        <v>#REF!</v>
      </c>
    </row>
    <row r="18" spans="2:16">
      <c r="B18" t="s">
        <v>27</v>
      </c>
      <c r="C18" s="9"/>
      <c r="D18" s="11">
        <f>D7-C7</f>
        <v>204</v>
      </c>
      <c r="E18" s="11">
        <f t="shared" ref="E18:N19" si="2">E7-D7</f>
        <v>46</v>
      </c>
      <c r="F18" s="11">
        <f>F7-E7</f>
        <v>4</v>
      </c>
      <c r="G18" s="11">
        <f t="shared" si="2"/>
        <v>8</v>
      </c>
      <c r="H18" s="11">
        <f>H7-G7</f>
        <v>3</v>
      </c>
      <c r="I18" s="11">
        <f>I7-H7</f>
        <v>7</v>
      </c>
      <c r="J18" s="11">
        <f t="shared" si="2"/>
        <v>30</v>
      </c>
      <c r="K18" s="11">
        <f t="shared" si="2"/>
        <v>13</v>
      </c>
      <c r="L18" s="11">
        <f t="shared" si="2"/>
        <v>24</v>
      </c>
      <c r="M18" s="11">
        <f t="shared" si="2"/>
        <v>25</v>
      </c>
      <c r="N18" s="11">
        <f t="shared" si="2"/>
        <v>21</v>
      </c>
      <c r="O18" s="11">
        <f>O7-N7</f>
        <v>61</v>
      </c>
      <c r="P18" s="11">
        <f t="shared" ref="P18:P24" si="3">SUM(D18:O18)</f>
        <v>446</v>
      </c>
    </row>
    <row r="19" spans="2:16">
      <c r="B19" s="15" t="s">
        <v>17</v>
      </c>
      <c r="C19" s="16"/>
      <c r="D19" s="17">
        <f>D8-C8</f>
        <v>812</v>
      </c>
      <c r="E19" s="17">
        <f t="shared" si="2"/>
        <v>599</v>
      </c>
      <c r="F19" s="17">
        <f t="shared" si="2"/>
        <v>587</v>
      </c>
      <c r="G19" s="17">
        <f t="shared" si="2"/>
        <v>400</v>
      </c>
      <c r="H19" s="17">
        <f>H8-G8</f>
        <v>319</v>
      </c>
      <c r="I19" s="17">
        <f>I8-H8</f>
        <v>159</v>
      </c>
      <c r="J19" s="17">
        <f t="shared" si="2"/>
        <v>130</v>
      </c>
      <c r="K19" s="17">
        <f t="shared" si="2"/>
        <v>115</v>
      </c>
      <c r="L19" s="17">
        <f t="shared" si="2"/>
        <v>247</v>
      </c>
      <c r="M19" s="17">
        <f t="shared" si="2"/>
        <v>479</v>
      </c>
      <c r="N19" s="17">
        <f t="shared" si="2"/>
        <v>537</v>
      </c>
      <c r="O19" s="17">
        <f>O8-N8</f>
        <v>663</v>
      </c>
      <c r="P19" s="11">
        <f>SUM(D19:O19)</f>
        <v>5047</v>
      </c>
    </row>
    <row r="20" spans="2:16">
      <c r="B20" s="18" t="s">
        <v>26</v>
      </c>
      <c r="C20" s="19"/>
      <c r="D20" s="20">
        <f>B5*D19</f>
        <v>82.772844000000006</v>
      </c>
      <c r="E20" s="20">
        <f>B5*E19</f>
        <v>61.060262999999999</v>
      </c>
      <c r="F20" s="20">
        <f>F19*B5</f>
        <v>59.837018999999998</v>
      </c>
      <c r="G20" s="20">
        <f>G19*B5</f>
        <v>40.774799999999999</v>
      </c>
      <c r="H20" s="20">
        <f>H19*B5</f>
        <v>32.517902999999997</v>
      </c>
      <c r="I20" s="20" t="e">
        <f>I19*#REF!</f>
        <v>#REF!</v>
      </c>
      <c r="J20" s="20" t="e">
        <f>J19*#REF!</f>
        <v>#REF!</v>
      </c>
      <c r="K20" s="20" t="e">
        <f>K19*#REF!</f>
        <v>#REF!</v>
      </c>
      <c r="L20" s="20" t="e">
        <f>L19*#REF!</f>
        <v>#REF!</v>
      </c>
      <c r="M20" s="20" t="e">
        <f>M19*#REF!</f>
        <v>#REF!</v>
      </c>
      <c r="N20" s="20" t="e">
        <f>N19*#REF!</f>
        <v>#REF!</v>
      </c>
      <c r="O20" s="20">
        <f>O19*B5</f>
        <v>67.584231000000003</v>
      </c>
      <c r="P20" s="21" t="e">
        <f t="shared" si="3"/>
        <v>#REF!</v>
      </c>
    </row>
    <row r="21" spans="2:16">
      <c r="B21" s="22" t="s">
        <v>28</v>
      </c>
      <c r="C21" s="13"/>
      <c r="D21" s="14">
        <f t="shared" ref="D21:K21" si="4">D16-D18-D19</f>
        <v>446</v>
      </c>
      <c r="E21" s="14">
        <f t="shared" si="4"/>
        <v>381</v>
      </c>
      <c r="F21" s="14">
        <f t="shared" si="4"/>
        <v>414</v>
      </c>
      <c r="G21" s="14">
        <f t="shared" si="4"/>
        <v>416</v>
      </c>
      <c r="H21" s="14">
        <f t="shared" si="4"/>
        <v>328</v>
      </c>
      <c r="I21" s="14">
        <f t="shared" si="4"/>
        <v>323</v>
      </c>
      <c r="J21" s="14">
        <f t="shared" si="4"/>
        <v>396</v>
      </c>
      <c r="K21" s="14">
        <f t="shared" si="4"/>
        <v>401</v>
      </c>
      <c r="L21" s="14">
        <f>L16-L18-L19</f>
        <v>371</v>
      </c>
      <c r="M21" s="14">
        <f>M16-M18-M19</f>
        <v>388</v>
      </c>
      <c r="N21" s="14">
        <f>N16-N18-N19</f>
        <v>426</v>
      </c>
      <c r="O21" s="14">
        <f>O16-O18-O19</f>
        <v>621</v>
      </c>
      <c r="P21" s="14">
        <f t="shared" si="3"/>
        <v>4911</v>
      </c>
    </row>
    <row r="22" spans="2:16">
      <c r="B22" s="23" t="s">
        <v>29</v>
      </c>
      <c r="C22" s="24"/>
      <c r="D22" s="25">
        <f>D12-C12</f>
        <v>6</v>
      </c>
      <c r="E22" s="25">
        <f>E12-D12</f>
        <v>5</v>
      </c>
      <c r="F22" s="25">
        <f t="shared" ref="F22:N24" si="5">F12-E12</f>
        <v>6</v>
      </c>
      <c r="G22" s="25">
        <f t="shared" si="5"/>
        <v>6</v>
      </c>
      <c r="H22" s="25">
        <f t="shared" si="5"/>
        <v>5</v>
      </c>
      <c r="I22" s="25">
        <f t="shared" si="5"/>
        <v>5</v>
      </c>
      <c r="J22" s="24">
        <f t="shared" si="5"/>
        <v>8</v>
      </c>
      <c r="K22" s="24">
        <f t="shared" si="5"/>
        <v>7</v>
      </c>
      <c r="L22" s="24">
        <f t="shared" si="5"/>
        <v>6</v>
      </c>
      <c r="M22" s="24">
        <f t="shared" si="5"/>
        <v>6</v>
      </c>
      <c r="N22" s="24">
        <f t="shared" si="5"/>
        <v>7</v>
      </c>
      <c r="O22" s="24">
        <f>O12-N12</f>
        <v>11</v>
      </c>
      <c r="P22" s="25">
        <f t="shared" si="3"/>
        <v>78</v>
      </c>
    </row>
    <row r="23" spans="2:16">
      <c r="B23" t="s">
        <v>30</v>
      </c>
      <c r="D23">
        <f>D13-C13</f>
        <v>0</v>
      </c>
      <c r="E23">
        <f t="shared" ref="E23" si="6">E13-D13</f>
        <v>0</v>
      </c>
      <c r="F23">
        <v>52</v>
      </c>
      <c r="G23">
        <f t="shared" si="5"/>
        <v>20</v>
      </c>
      <c r="H23">
        <f t="shared" si="5"/>
        <v>16</v>
      </c>
      <c r="I23">
        <f t="shared" si="5"/>
        <v>101</v>
      </c>
      <c r="J23">
        <f t="shared" si="5"/>
        <v>119</v>
      </c>
      <c r="K23">
        <f t="shared" si="5"/>
        <v>124</v>
      </c>
      <c r="L23">
        <f t="shared" si="5"/>
        <v>49</v>
      </c>
      <c r="M23">
        <f t="shared" si="5"/>
        <v>29</v>
      </c>
      <c r="N23">
        <f t="shared" si="5"/>
        <v>0</v>
      </c>
      <c r="O23">
        <v>0</v>
      </c>
      <c r="P23" s="14">
        <f t="shared" si="3"/>
        <v>510</v>
      </c>
    </row>
    <row r="24" spans="2:16">
      <c r="B24" t="s">
        <v>31</v>
      </c>
      <c r="E24">
        <f>E14-D14</f>
        <v>1</v>
      </c>
      <c r="F24">
        <f t="shared" ref="F24" si="7">F14-E14</f>
        <v>25</v>
      </c>
      <c r="G24">
        <f t="shared" si="5"/>
        <v>72</v>
      </c>
      <c r="H24">
        <f t="shared" si="5"/>
        <v>72</v>
      </c>
      <c r="I24">
        <f t="shared" si="5"/>
        <v>209</v>
      </c>
      <c r="J24">
        <f t="shared" si="5"/>
        <v>245</v>
      </c>
      <c r="K24">
        <f t="shared" si="5"/>
        <v>259</v>
      </c>
      <c r="L24">
        <f t="shared" si="5"/>
        <v>115</v>
      </c>
      <c r="M24">
        <f t="shared" si="5"/>
        <v>73</v>
      </c>
      <c r="N24">
        <f t="shared" si="5"/>
        <v>2</v>
      </c>
      <c r="O24">
        <v>0</v>
      </c>
      <c r="P24" s="14">
        <f t="shared" si="3"/>
        <v>1073</v>
      </c>
    </row>
    <row r="25" spans="2:16">
      <c r="B25" s="26" t="s">
        <v>32</v>
      </c>
      <c r="C25" s="26"/>
      <c r="D25" s="26">
        <f>D9-C9</f>
        <v>498</v>
      </c>
      <c r="E25" s="26">
        <f t="shared" ref="E25:N26" si="8">E9-D9</f>
        <v>425</v>
      </c>
      <c r="F25" s="26">
        <f t="shared" si="8"/>
        <v>313</v>
      </c>
      <c r="G25" s="26">
        <f t="shared" si="8"/>
        <v>247</v>
      </c>
      <c r="H25" s="26">
        <f>H9-G9</f>
        <v>170</v>
      </c>
      <c r="I25" s="26">
        <f>I9-H9</f>
        <v>105</v>
      </c>
      <c r="J25" s="26">
        <f t="shared" si="8"/>
        <v>113</v>
      </c>
      <c r="K25" s="26">
        <f t="shared" si="8"/>
        <v>91</v>
      </c>
      <c r="L25" s="26">
        <f t="shared" si="8"/>
        <v>162</v>
      </c>
      <c r="M25" s="26">
        <f t="shared" si="8"/>
        <v>266</v>
      </c>
      <c r="N25" s="26">
        <f t="shared" si="8"/>
        <v>261</v>
      </c>
      <c r="O25" s="26">
        <f>O9-N9</f>
        <v>303</v>
      </c>
      <c r="P25" s="26">
        <f>SUM(D25:O25)</f>
        <v>2954</v>
      </c>
    </row>
    <row r="26" spans="2:16">
      <c r="B26" s="22" t="s">
        <v>33</v>
      </c>
      <c r="C26" s="22"/>
      <c r="D26" s="22">
        <f>D10-C10</f>
        <v>280</v>
      </c>
      <c r="E26" s="22">
        <f t="shared" si="8"/>
        <v>207</v>
      </c>
      <c r="F26" s="22">
        <f t="shared" si="8"/>
        <v>198</v>
      </c>
      <c r="G26" s="22">
        <f t="shared" si="8"/>
        <v>60</v>
      </c>
      <c r="H26" s="22">
        <f>H10-G10</f>
        <v>167</v>
      </c>
      <c r="I26" s="22">
        <f>I10-H10</f>
        <v>39</v>
      </c>
      <c r="J26" s="22">
        <f t="shared" si="8"/>
        <v>25</v>
      </c>
      <c r="K26" s="22">
        <f t="shared" si="8"/>
        <v>22</v>
      </c>
      <c r="L26" s="22">
        <f t="shared" si="8"/>
        <v>71</v>
      </c>
      <c r="M26" s="22">
        <f t="shared" si="8"/>
        <v>206</v>
      </c>
      <c r="N26" s="22">
        <f t="shared" si="8"/>
        <v>125</v>
      </c>
      <c r="O26" s="22">
        <f>O10-N10</f>
        <v>219</v>
      </c>
      <c r="P26" s="22">
        <f>SUM(D26:O26)</f>
        <v>1619</v>
      </c>
    </row>
    <row r="27" spans="2:16">
      <c r="B27" s="26" t="s">
        <v>34</v>
      </c>
      <c r="C27" s="26"/>
      <c r="D27" s="27">
        <f>(D26*60)/D25</f>
        <v>33.734939759036145</v>
      </c>
      <c r="E27" s="27">
        <f>(E26*60)/E25</f>
        <v>29.223529411764705</v>
      </c>
      <c r="F27" s="27">
        <f t="shared" ref="F27:K27" si="9">(F26*60)/F25</f>
        <v>37.95527156549521</v>
      </c>
      <c r="G27" s="27">
        <f t="shared" si="9"/>
        <v>14.574898785425102</v>
      </c>
      <c r="H27" s="27">
        <f t="shared" si="9"/>
        <v>58.941176470588232</v>
      </c>
      <c r="I27" s="27">
        <f t="shared" si="9"/>
        <v>22.285714285714285</v>
      </c>
      <c r="J27" s="27">
        <f t="shared" si="9"/>
        <v>13.274336283185841</v>
      </c>
      <c r="K27" s="27">
        <f t="shared" si="9"/>
        <v>14.505494505494505</v>
      </c>
      <c r="L27" s="27">
        <f>(L26*60)/L25</f>
        <v>26.296296296296298</v>
      </c>
      <c r="M27" s="27">
        <f>(M26*60)/M25</f>
        <v>46.466165413533837</v>
      </c>
      <c r="N27" s="27">
        <f>(N26*60)/N25</f>
        <v>28.735632183908045</v>
      </c>
      <c r="O27" s="27">
        <f t="shared" ref="O27:P27" si="10">(O26*60)/O25</f>
        <v>43.366336633663366</v>
      </c>
      <c r="P27" s="27">
        <f t="shared" si="10"/>
        <v>32.884224779959375</v>
      </c>
    </row>
    <row r="28" spans="2:16">
      <c r="B28" t="s">
        <v>35</v>
      </c>
    </row>
    <row r="29" spans="2:16">
      <c r="B29" t="s">
        <v>36</v>
      </c>
      <c r="D29" s="1" t="s">
        <v>37</v>
      </c>
      <c r="E29">
        <v>220</v>
      </c>
      <c r="F29">
        <v>300</v>
      </c>
      <c r="G29">
        <v>220</v>
      </c>
      <c r="H29">
        <v>300</v>
      </c>
      <c r="I29">
        <v>300</v>
      </c>
      <c r="J29">
        <v>300</v>
      </c>
      <c r="K29">
        <v>300</v>
      </c>
      <c r="L29">
        <v>300</v>
      </c>
      <c r="M29">
        <v>300</v>
      </c>
      <c r="N29">
        <v>300</v>
      </c>
      <c r="O29">
        <v>240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3</vt:i4>
      </vt:variant>
    </vt:vector>
  </HeadingPairs>
  <TitlesOfParts>
    <vt:vector size="3" baseType="lpstr">
      <vt:lpstr>Taul1</vt:lpstr>
      <vt:lpstr>Taul2</vt:lpstr>
      <vt:lpstr>Taul3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Esko</dc:creator>
  <cp:lastModifiedBy>Esko</cp:lastModifiedBy>
  <dcterms:created xsi:type="dcterms:W3CDTF">2016-01-06T13:21:02Z</dcterms:created>
  <dcterms:modified xsi:type="dcterms:W3CDTF">2016-01-06T13:25:18Z</dcterms:modified>
</cp:coreProperties>
</file>