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99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13" i="1" l="1"/>
  <c r="M13" i="1" s="1"/>
  <c r="K12" i="1"/>
  <c r="I12" i="1"/>
  <c r="K11" i="1"/>
  <c r="I11" i="1"/>
  <c r="K10" i="1"/>
  <c r="I10" i="1"/>
  <c r="K9" i="1"/>
  <c r="I9" i="1"/>
  <c r="K8" i="1"/>
  <c r="I8" i="1"/>
  <c r="K7" i="1"/>
  <c r="I7" i="1"/>
  <c r="J6" i="1"/>
  <c r="M6" i="1" s="1"/>
  <c r="M11" i="1" l="1"/>
  <c r="M8" i="1"/>
  <c r="M10" i="1"/>
  <c r="M12" i="1"/>
  <c r="M7" i="1"/>
  <c r="M9" i="1"/>
</calcChain>
</file>

<file path=xl/sharedStrings.xml><?xml version="1.0" encoding="utf-8"?>
<sst xmlns="http://schemas.openxmlformats.org/spreadsheetml/2006/main" count="24" uniqueCount="17">
  <si>
    <t>A+</t>
  </si>
  <si>
    <t>A</t>
  </si>
  <si>
    <t>B</t>
  </si>
  <si>
    <t>C</t>
  </si>
  <si>
    <t>D</t>
  </si>
  <si>
    <t>E</t>
  </si>
  <si>
    <t>F</t>
  </si>
  <si>
    <t>G</t>
  </si>
  <si>
    <t>alle</t>
  </si>
  <si>
    <t>yli</t>
  </si>
  <si>
    <t>-</t>
  </si>
  <si>
    <t>jatkuva tehonkulutus W</t>
  </si>
  <si>
    <t>vuodessa ka kWh</t>
  </si>
  <si>
    <t>Tehokkus-luokka</t>
  </si>
  <si>
    <t>Varaajan lämpöhäviö energiatehokkuusluokan mukaan</t>
  </si>
  <si>
    <t xml:space="preserve">Varaajan tilavuus </t>
  </si>
  <si>
    <t>litraa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</si>
</sst>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330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4" borderId="14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" fontId="1" fillId="0" borderId="17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" fontId="1" fillId="0" borderId="18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FFCC00"/>
      <color rgb="FFCCFF33"/>
      <color rgb="FF99FF33"/>
      <color rgb="FF66FF33"/>
      <color rgb="FF009900"/>
      <color rgb="FF008000"/>
      <color rgb="FF33CC33"/>
      <color rgb="FFFF0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M14"/>
  <sheetViews>
    <sheetView tabSelected="1" workbookViewId="0">
      <selection activeCell="G19" sqref="G19"/>
    </sheetView>
  </sheetViews>
  <sheetFormatPr defaultRowHeight="15" x14ac:dyDescent="0.25"/>
  <cols>
    <col min="8" max="8" width="11.42578125" customWidth="1"/>
    <col min="9" max="9" width="7.7109375" customWidth="1"/>
    <col min="10" max="10" width="10.5703125" bestFit="1" customWidth="1"/>
    <col min="12" max="12" width="5.7109375" customWidth="1"/>
    <col min="13" max="13" width="10.5703125" bestFit="1" customWidth="1"/>
  </cols>
  <sheetData>
    <row r="1" spans="8:13" ht="15.75" thickBot="1" x14ac:dyDescent="0.3"/>
    <row r="2" spans="8:13" x14ac:dyDescent="0.25">
      <c r="H2" s="34" t="s">
        <v>14</v>
      </c>
      <c r="I2" s="35"/>
      <c r="J2" s="35"/>
      <c r="K2" s="35"/>
      <c r="L2" s="35"/>
      <c r="M2" s="36"/>
    </row>
    <row r="3" spans="8:13" ht="15.75" thickBot="1" x14ac:dyDescent="0.3">
      <c r="H3" s="37"/>
      <c r="I3" s="33"/>
      <c r="J3" s="33"/>
      <c r="K3" s="33"/>
      <c r="L3" s="33"/>
      <c r="M3" s="38"/>
    </row>
    <row r="4" spans="8:13" x14ac:dyDescent="0.25">
      <c r="H4" s="5" t="s">
        <v>13</v>
      </c>
      <c r="I4" s="15" t="s">
        <v>11</v>
      </c>
      <c r="J4" s="1"/>
      <c r="K4" s="2"/>
      <c r="L4" s="4" t="s">
        <v>12</v>
      </c>
      <c r="M4" s="2"/>
    </row>
    <row r="5" spans="8:13" ht="15.75" thickBot="1" x14ac:dyDescent="0.3">
      <c r="H5" s="6"/>
      <c r="I5" s="16"/>
      <c r="J5" s="17"/>
      <c r="K5" s="18"/>
      <c r="L5" s="21"/>
      <c r="M5" s="18"/>
    </row>
    <row r="6" spans="8:13" x14ac:dyDescent="0.25">
      <c r="H6" s="7" t="s">
        <v>0</v>
      </c>
      <c r="I6" s="27" t="s">
        <v>8</v>
      </c>
      <c r="J6" s="19">
        <f>5.5+3.16*$J$14^0.4</f>
        <v>40.214513168473324</v>
      </c>
      <c r="K6" s="22"/>
      <c r="L6" s="30" t="s">
        <v>8</v>
      </c>
      <c r="M6" s="28">
        <f>J6*24*365/1000</f>
        <v>352.27913535582627</v>
      </c>
    </row>
    <row r="7" spans="8:13" x14ac:dyDescent="0.25">
      <c r="H7" s="8" t="s">
        <v>1</v>
      </c>
      <c r="I7" s="25">
        <f>5.5+3.16*$J$14^0.4</f>
        <v>40.214513168473324</v>
      </c>
      <c r="J7" s="3" t="s">
        <v>10</v>
      </c>
      <c r="K7" s="23">
        <f>8.5+4.25*$J$14^0.4</f>
        <v>55.188823090510006</v>
      </c>
      <c r="L7" s="31"/>
      <c r="M7" s="23">
        <f>AVERAGE(I7,K7) *24 *365/1000</f>
        <v>417.86661281434698</v>
      </c>
    </row>
    <row r="8" spans="8:13" x14ac:dyDescent="0.25">
      <c r="H8" s="9" t="s">
        <v>2</v>
      </c>
      <c r="I8" s="25">
        <f>8.5+4.25*$J$14^0.4</f>
        <v>55.188823090510006</v>
      </c>
      <c r="J8" s="3" t="s">
        <v>10</v>
      </c>
      <c r="K8" s="23">
        <f>12+5.93*$J$14^0.4</f>
        <v>77.144640218052785</v>
      </c>
      <c r="L8" s="31"/>
      <c r="M8" s="23">
        <f t="shared" ref="M8:M12" si="0">AVERAGE(I8,K8) *24 *365/1000</f>
        <v>579.62056929150503</v>
      </c>
    </row>
    <row r="9" spans="8:13" x14ac:dyDescent="0.25">
      <c r="H9" s="10" t="s">
        <v>3</v>
      </c>
      <c r="I9" s="25">
        <f>12+5.93*$J$14^0.4</f>
        <v>77.144640218052785</v>
      </c>
      <c r="J9" s="3" t="s">
        <v>10</v>
      </c>
      <c r="K9" s="23">
        <f>16.66 + 8.33*$J$14^0.4</f>
        <v>108.17009325739961</v>
      </c>
      <c r="L9" s="31"/>
      <c r="M9" s="23">
        <f t="shared" si="0"/>
        <v>811.6785326224815</v>
      </c>
    </row>
    <row r="10" spans="8:13" x14ac:dyDescent="0.25">
      <c r="H10" s="11" t="s">
        <v>4</v>
      </c>
      <c r="I10" s="25">
        <f>16.66 + 8.33*$J$14^0.4</f>
        <v>108.17009325739961</v>
      </c>
      <c r="J10" s="3" t="s">
        <v>10</v>
      </c>
      <c r="K10" s="23">
        <f>21+10.33*$J$14^0.4</f>
        <v>134.48130412352197</v>
      </c>
      <c r="L10" s="31"/>
      <c r="M10" s="23">
        <f t="shared" si="0"/>
        <v>1062.8131205284365</v>
      </c>
    </row>
    <row r="11" spans="8:13" x14ac:dyDescent="0.25">
      <c r="H11" s="12" t="s">
        <v>5</v>
      </c>
      <c r="I11" s="25">
        <f>21+10.33*$J$14^0.4</f>
        <v>134.48130412352197</v>
      </c>
      <c r="J11" s="3" t="s">
        <v>10</v>
      </c>
      <c r="K11" s="23">
        <f>26+13.66*$J$14^0.4</f>
        <v>176.06337021561569</v>
      </c>
      <c r="L11" s="31"/>
      <c r="M11" s="23">
        <f t="shared" si="0"/>
        <v>1360.1856736054231</v>
      </c>
    </row>
    <row r="12" spans="8:13" x14ac:dyDescent="0.25">
      <c r="H12" s="13" t="s">
        <v>6</v>
      </c>
      <c r="I12" s="25">
        <f>26+13.66*$J$14^0.4</f>
        <v>176.06337021561569</v>
      </c>
      <c r="J12" s="3" t="s">
        <v>10</v>
      </c>
      <c r="K12" s="23">
        <f>31+16.66*$J$14^0.4</f>
        <v>214.02018651479924</v>
      </c>
      <c r="L12" s="31"/>
      <c r="M12" s="23">
        <f t="shared" si="0"/>
        <v>1708.5659784792174</v>
      </c>
    </row>
    <row r="13" spans="8:13" ht="15.75" thickBot="1" x14ac:dyDescent="0.3">
      <c r="H13" s="14" t="s">
        <v>7</v>
      </c>
      <c r="I13" s="26" t="s">
        <v>9</v>
      </c>
      <c r="J13" s="20">
        <f>31+16.66*$J$14^0.4</f>
        <v>214.02018651479924</v>
      </c>
      <c r="K13" s="24"/>
      <c r="L13" s="32" t="s">
        <v>9</v>
      </c>
      <c r="M13" s="29">
        <f>J13*24*365/1000</f>
        <v>1874.8168338696414</v>
      </c>
    </row>
    <row r="14" spans="8:13" ht="15.75" thickBot="1" x14ac:dyDescent="0.3">
      <c r="H14" s="39" t="s">
        <v>15</v>
      </c>
      <c r="I14" s="40"/>
      <c r="J14" s="40">
        <v>400</v>
      </c>
      <c r="K14" s="40"/>
      <c r="L14" s="41" t="s">
        <v>16</v>
      </c>
      <c r="M14" s="42"/>
    </row>
  </sheetData>
  <mergeCells count="7">
    <mergeCell ref="H4:H5"/>
    <mergeCell ref="I4:K5"/>
    <mergeCell ref="L4:M5"/>
    <mergeCell ref="H2:M3"/>
    <mergeCell ref="J14:K14"/>
    <mergeCell ref="H14:I14"/>
    <mergeCell ref="L14:M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2015-12-03T11:34:19Z</dcterms:created>
  <dcterms:modified xsi:type="dcterms:W3CDTF">2015-12-03T12:43:50Z</dcterms:modified>
</cp:coreProperties>
</file>