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1760" windowHeight="5430"/>
  </bookViews>
  <sheets>
    <sheet name="Energiaseuranta" sheetId="2" r:id="rId1"/>
    <sheet name="Apulehti" sheetId="1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K87" i="2" l="1"/>
  <c r="M87" i="2"/>
  <c r="P87" i="2" s="1"/>
  <c r="Q87" i="2" s="1"/>
  <c r="N87" i="2"/>
  <c r="L87" i="2"/>
  <c r="D87" i="2"/>
  <c r="G87" i="2"/>
  <c r="O86" i="2" l="1"/>
  <c r="C86" i="2"/>
  <c r="E499" i="1"/>
  <c r="E500" i="1"/>
  <c r="E501" i="1"/>
  <c r="E502" i="1"/>
  <c r="E503" i="1" s="1"/>
  <c r="E504" i="1" s="1"/>
  <c r="E505" i="1" s="1"/>
  <c r="E506" i="1" s="1"/>
  <c r="E507" i="1" s="1"/>
  <c r="E508" i="1" s="1"/>
  <c r="K86" i="2"/>
  <c r="M86" i="2"/>
  <c r="N86" i="2"/>
  <c r="P86" i="2"/>
  <c r="Q86" i="2" s="1"/>
  <c r="L86" i="2"/>
  <c r="D86" i="2"/>
  <c r="G86" i="2"/>
  <c r="O85" i="2" l="1"/>
  <c r="C85" i="2"/>
  <c r="E492" i="1"/>
  <c r="E493" i="1" s="1"/>
  <c r="E494" i="1" s="1"/>
  <c r="E495" i="1" s="1"/>
  <c r="E496" i="1" s="1"/>
  <c r="E497" i="1" s="1"/>
  <c r="E498" i="1" s="1"/>
  <c r="K85" i="2"/>
  <c r="M85" i="2"/>
  <c r="N85" i="2" s="1"/>
  <c r="L85" i="2"/>
  <c r="D85" i="2"/>
  <c r="G85" i="2"/>
  <c r="P85" i="2" l="1"/>
  <c r="Q85" i="2" s="1"/>
  <c r="A72" i="2"/>
  <c r="A19" i="2"/>
  <c r="A3" i="2"/>
  <c r="K84" i="2"/>
  <c r="M84" i="2"/>
  <c r="L84" i="2"/>
  <c r="D84" i="2"/>
  <c r="G84" i="2"/>
  <c r="C84" i="2"/>
  <c r="O84" i="2" s="1"/>
  <c r="M83" i="2"/>
  <c r="L83" i="2"/>
  <c r="K83" i="2"/>
  <c r="G83" i="2"/>
  <c r="D83" i="2"/>
  <c r="C83" i="2"/>
  <c r="O83" i="2" s="1"/>
  <c r="M82" i="2"/>
  <c r="P82" i="2" s="1"/>
  <c r="Q82" i="2" s="1"/>
  <c r="L82" i="2"/>
  <c r="K82" i="2"/>
  <c r="G82" i="2"/>
  <c r="D82" i="2"/>
  <c r="C82" i="2"/>
  <c r="O82" i="2" s="1"/>
  <c r="M81" i="2"/>
  <c r="N81" i="2" s="1"/>
  <c r="L81" i="2"/>
  <c r="P81" i="2" s="1"/>
  <c r="Q81" i="2" s="1"/>
  <c r="K81" i="2"/>
  <c r="G81" i="2"/>
  <c r="D81" i="2"/>
  <c r="C81" i="2"/>
  <c r="O81" i="2" s="1"/>
  <c r="M80" i="2"/>
  <c r="L80" i="2"/>
  <c r="N80" i="2" s="1"/>
  <c r="K80" i="2"/>
  <c r="G80" i="2"/>
  <c r="D80" i="2"/>
  <c r="C80" i="2"/>
  <c r="O80" i="2" s="1"/>
  <c r="M79" i="2"/>
  <c r="L79" i="2"/>
  <c r="K79" i="2"/>
  <c r="G79" i="2"/>
  <c r="D79" i="2"/>
  <c r="C79" i="2"/>
  <c r="O79" i="2" s="1"/>
  <c r="M78" i="2"/>
  <c r="P78" i="2" s="1"/>
  <c r="Q78" i="2" s="1"/>
  <c r="L78" i="2"/>
  <c r="N78" i="2" s="1"/>
  <c r="K78" i="2"/>
  <c r="G78" i="2"/>
  <c r="D78" i="2"/>
  <c r="C78" i="2"/>
  <c r="O78" i="2" s="1"/>
  <c r="M77" i="2"/>
  <c r="N77" i="2" s="1"/>
  <c r="L77" i="2"/>
  <c r="K77" i="2"/>
  <c r="G77" i="2"/>
  <c r="D77" i="2"/>
  <c r="C77" i="2"/>
  <c r="O77" i="2" s="1"/>
  <c r="M76" i="2"/>
  <c r="L76" i="2"/>
  <c r="K76" i="2"/>
  <c r="G76" i="2"/>
  <c r="D76" i="2"/>
  <c r="C76" i="2"/>
  <c r="N75" i="2"/>
  <c r="M75" i="2"/>
  <c r="L75" i="2"/>
  <c r="P75" i="2" s="1"/>
  <c r="Q75" i="2" s="1"/>
  <c r="K75" i="2"/>
  <c r="G75" i="2"/>
  <c r="D75" i="2"/>
  <c r="C75" i="2"/>
  <c r="O75" i="2" s="1"/>
  <c r="M74" i="2"/>
  <c r="L74" i="2"/>
  <c r="K74" i="2"/>
  <c r="G74" i="2"/>
  <c r="D74" i="2"/>
  <c r="C74" i="2"/>
  <c r="O74" i="2" s="1"/>
  <c r="M73" i="2"/>
  <c r="L73" i="2"/>
  <c r="P73" i="2" s="1"/>
  <c r="Q73" i="2" s="1"/>
  <c r="K73" i="2"/>
  <c r="G73" i="2"/>
  <c r="D73" i="2"/>
  <c r="C73" i="2"/>
  <c r="O73" i="2" s="1"/>
  <c r="M72" i="2"/>
  <c r="L72" i="2"/>
  <c r="N72" i="2" s="1"/>
  <c r="K72" i="2"/>
  <c r="G72" i="2"/>
  <c r="D72" i="2"/>
  <c r="C72" i="2"/>
  <c r="O72" i="2" s="1"/>
  <c r="M71" i="2"/>
  <c r="L71" i="2"/>
  <c r="K71" i="2"/>
  <c r="G71" i="2"/>
  <c r="D71" i="2"/>
  <c r="C71" i="2"/>
  <c r="O71" i="2" s="1"/>
  <c r="M69" i="2"/>
  <c r="L69" i="2"/>
  <c r="K69" i="2"/>
  <c r="G69" i="2"/>
  <c r="D69" i="2"/>
  <c r="C69" i="2"/>
  <c r="O69" i="2" s="1"/>
  <c r="M68" i="2"/>
  <c r="L68" i="2"/>
  <c r="K68" i="2"/>
  <c r="G68" i="2"/>
  <c r="D68" i="2"/>
  <c r="C68" i="2"/>
  <c r="O68" i="2" s="1"/>
  <c r="M67" i="2"/>
  <c r="L67" i="2"/>
  <c r="K67" i="2"/>
  <c r="G67" i="2"/>
  <c r="D67" i="2"/>
  <c r="C67" i="2"/>
  <c r="O67" i="2" s="1"/>
  <c r="M66" i="2"/>
  <c r="L66" i="2"/>
  <c r="K66" i="2"/>
  <c r="G66" i="2"/>
  <c r="D66" i="2"/>
  <c r="C66" i="2"/>
  <c r="O66" i="2" s="1"/>
  <c r="M65" i="2"/>
  <c r="L65" i="2"/>
  <c r="K65" i="2"/>
  <c r="G65" i="2"/>
  <c r="D65" i="2"/>
  <c r="C65" i="2"/>
  <c r="O65" i="2" s="1"/>
  <c r="O64" i="2"/>
  <c r="M64" i="2"/>
  <c r="N64" i="2" s="1"/>
  <c r="L64" i="2"/>
  <c r="K64" i="2"/>
  <c r="G64" i="2"/>
  <c r="D64" i="2"/>
  <c r="C64" i="2"/>
  <c r="M63" i="2"/>
  <c r="L63" i="2"/>
  <c r="K63" i="2"/>
  <c r="G63" i="2"/>
  <c r="D63" i="2"/>
  <c r="C63" i="2"/>
  <c r="O63" i="2" s="1"/>
  <c r="M62" i="2"/>
  <c r="L62" i="2"/>
  <c r="K62" i="2"/>
  <c r="G62" i="2"/>
  <c r="D62" i="2"/>
  <c r="C62" i="2"/>
  <c r="O62" i="2" s="1"/>
  <c r="M61" i="2"/>
  <c r="L61" i="2"/>
  <c r="K61" i="2"/>
  <c r="G61" i="2"/>
  <c r="D61" i="2"/>
  <c r="C61" i="2"/>
  <c r="O61" i="2" s="1"/>
  <c r="M60" i="2"/>
  <c r="L60" i="2"/>
  <c r="K60" i="2"/>
  <c r="G60" i="2"/>
  <c r="D60" i="2"/>
  <c r="C60" i="2"/>
  <c r="O60" i="2" s="1"/>
  <c r="M59" i="2"/>
  <c r="L59" i="2"/>
  <c r="K59" i="2"/>
  <c r="G59" i="2"/>
  <c r="D59" i="2"/>
  <c r="C59" i="2"/>
  <c r="O59" i="2" s="1"/>
  <c r="M58" i="2"/>
  <c r="L58" i="2"/>
  <c r="K58" i="2"/>
  <c r="G58" i="2"/>
  <c r="D58" i="2"/>
  <c r="C58" i="2"/>
  <c r="O58" i="2" s="1"/>
  <c r="M57" i="2"/>
  <c r="L57" i="2"/>
  <c r="K57" i="2"/>
  <c r="G57" i="2"/>
  <c r="D57" i="2"/>
  <c r="C57" i="2"/>
  <c r="O57" i="2" s="1"/>
  <c r="M56" i="2"/>
  <c r="N56" i="2" s="1"/>
  <c r="L56" i="2"/>
  <c r="K56" i="2"/>
  <c r="G56" i="2"/>
  <c r="D56" i="2"/>
  <c r="C56" i="2"/>
  <c r="O56" i="2" s="1"/>
  <c r="M55" i="2"/>
  <c r="L55" i="2"/>
  <c r="K55" i="2"/>
  <c r="G55" i="2"/>
  <c r="D55" i="2"/>
  <c r="C55" i="2"/>
  <c r="O55" i="2" s="1"/>
  <c r="M54" i="2"/>
  <c r="L54" i="2"/>
  <c r="K54" i="2"/>
  <c r="G54" i="2"/>
  <c r="D54" i="2"/>
  <c r="C54" i="2"/>
  <c r="O54" i="2" s="1"/>
  <c r="M53" i="2"/>
  <c r="L53" i="2"/>
  <c r="K53" i="2"/>
  <c r="G53" i="2"/>
  <c r="D53" i="2"/>
  <c r="C53" i="2"/>
  <c r="O53" i="2" s="1"/>
  <c r="M52" i="2"/>
  <c r="L52" i="2"/>
  <c r="K52" i="2"/>
  <c r="G52" i="2"/>
  <c r="D52" i="2"/>
  <c r="C52" i="2"/>
  <c r="O52" i="2" s="1"/>
  <c r="M51" i="2"/>
  <c r="L51" i="2"/>
  <c r="K51" i="2"/>
  <c r="D51" i="2"/>
  <c r="C51" i="2"/>
  <c r="O51" i="2" s="1"/>
  <c r="M50" i="2"/>
  <c r="L50" i="2"/>
  <c r="K50" i="2"/>
  <c r="D50" i="2"/>
  <c r="C50" i="2"/>
  <c r="M49" i="2"/>
  <c r="N49" i="2" s="1"/>
  <c r="L49" i="2"/>
  <c r="P49" i="2" s="1"/>
  <c r="Q49" i="2" s="1"/>
  <c r="K49" i="2"/>
  <c r="D49" i="2"/>
  <c r="C49" i="2"/>
  <c r="M48" i="2"/>
  <c r="L48" i="2"/>
  <c r="K48" i="2"/>
  <c r="D48" i="2"/>
  <c r="C48" i="2"/>
  <c r="M47" i="2"/>
  <c r="L47" i="2"/>
  <c r="K47" i="2"/>
  <c r="D47" i="2"/>
  <c r="C47" i="2"/>
  <c r="M46" i="2"/>
  <c r="N46" i="2" s="1"/>
  <c r="L46" i="2"/>
  <c r="K46" i="2"/>
  <c r="D46" i="2"/>
  <c r="C46" i="2"/>
  <c r="M45" i="2"/>
  <c r="N45" i="2" s="1"/>
  <c r="L45" i="2"/>
  <c r="K45" i="2"/>
  <c r="D45" i="2"/>
  <c r="C45" i="2"/>
  <c r="O45" i="2" s="1"/>
  <c r="M44" i="2"/>
  <c r="L44" i="2"/>
  <c r="K44" i="2"/>
  <c r="G44" i="2"/>
  <c r="D44" i="2"/>
  <c r="C44" i="2"/>
  <c r="O44" i="2" s="1"/>
  <c r="M43" i="2"/>
  <c r="P43" i="2" s="1"/>
  <c r="Q43" i="2" s="1"/>
  <c r="L43" i="2"/>
  <c r="K43" i="2"/>
  <c r="G43" i="2"/>
  <c r="D43" i="2"/>
  <c r="C43" i="2"/>
  <c r="O43" i="2" s="1"/>
  <c r="M42" i="2"/>
  <c r="L42" i="2"/>
  <c r="K42" i="2"/>
  <c r="G42" i="2"/>
  <c r="D42" i="2"/>
  <c r="C42" i="2"/>
  <c r="O42" i="2" s="1"/>
  <c r="O41" i="2"/>
  <c r="M41" i="2"/>
  <c r="L41" i="2"/>
  <c r="K41" i="2"/>
  <c r="G41" i="2"/>
  <c r="D41" i="2"/>
  <c r="C41" i="2"/>
  <c r="M40" i="2"/>
  <c r="L40" i="2"/>
  <c r="K40" i="2"/>
  <c r="G40" i="2"/>
  <c r="D40" i="2"/>
  <c r="C40" i="2"/>
  <c r="O40" i="2" s="1"/>
  <c r="M39" i="2"/>
  <c r="L39" i="2"/>
  <c r="K39" i="2"/>
  <c r="G39" i="2"/>
  <c r="D39" i="2"/>
  <c r="C39" i="2"/>
  <c r="O39" i="2" s="1"/>
  <c r="P38" i="2"/>
  <c r="Q38" i="2" s="1"/>
  <c r="M38" i="2"/>
  <c r="L38" i="2"/>
  <c r="K38" i="2"/>
  <c r="D38" i="2"/>
  <c r="C38" i="2"/>
  <c r="M37" i="2"/>
  <c r="L37" i="2"/>
  <c r="K37" i="2"/>
  <c r="G37" i="2"/>
  <c r="D37" i="2"/>
  <c r="C37" i="2"/>
  <c r="O37" i="2" s="1"/>
  <c r="M36" i="2"/>
  <c r="L36" i="2"/>
  <c r="K36" i="2"/>
  <c r="G36" i="2"/>
  <c r="D36" i="2"/>
  <c r="C36" i="2"/>
  <c r="O36" i="2" s="1"/>
  <c r="M35" i="2"/>
  <c r="L35" i="2"/>
  <c r="K35" i="2"/>
  <c r="G35" i="2"/>
  <c r="D35" i="2"/>
  <c r="C35" i="2"/>
  <c r="O35" i="2" s="1"/>
  <c r="M34" i="2"/>
  <c r="L34" i="2"/>
  <c r="K34" i="2"/>
  <c r="G34" i="2"/>
  <c r="D34" i="2"/>
  <c r="C34" i="2"/>
  <c r="O34" i="2" s="1"/>
  <c r="M33" i="2"/>
  <c r="L33" i="2"/>
  <c r="K33" i="2"/>
  <c r="G33" i="2"/>
  <c r="D33" i="2"/>
  <c r="C33" i="2"/>
  <c r="O33" i="2" s="1"/>
  <c r="M32" i="2"/>
  <c r="L32" i="2"/>
  <c r="K32" i="2"/>
  <c r="G32" i="2"/>
  <c r="D32" i="2"/>
  <c r="C32" i="2"/>
  <c r="O32" i="2" s="1"/>
  <c r="M31" i="2"/>
  <c r="L31" i="2"/>
  <c r="K31" i="2"/>
  <c r="G31" i="2"/>
  <c r="D31" i="2"/>
  <c r="C31" i="2"/>
  <c r="O31" i="2" s="1"/>
  <c r="M30" i="2"/>
  <c r="N30" i="2" s="1"/>
  <c r="L30" i="2"/>
  <c r="K30" i="2"/>
  <c r="G30" i="2"/>
  <c r="D30" i="2"/>
  <c r="C30" i="2"/>
  <c r="O30" i="2" s="1"/>
  <c r="M29" i="2"/>
  <c r="L29" i="2"/>
  <c r="K29" i="2"/>
  <c r="G29" i="2"/>
  <c r="D29" i="2"/>
  <c r="C29" i="2"/>
  <c r="O29" i="2" s="1"/>
  <c r="M28" i="2"/>
  <c r="L28" i="2"/>
  <c r="K28" i="2"/>
  <c r="G28" i="2"/>
  <c r="D28" i="2"/>
  <c r="C28" i="2"/>
  <c r="O28" i="2" s="1"/>
  <c r="M27" i="2"/>
  <c r="L27" i="2"/>
  <c r="K27" i="2"/>
  <c r="G27" i="2"/>
  <c r="D27" i="2"/>
  <c r="C27" i="2"/>
  <c r="O27" i="2" s="1"/>
  <c r="M26" i="2"/>
  <c r="L26" i="2"/>
  <c r="K26" i="2"/>
  <c r="G26" i="2"/>
  <c r="D26" i="2"/>
  <c r="C26" i="2"/>
  <c r="O26" i="2" s="1"/>
  <c r="M25" i="2"/>
  <c r="L25" i="2"/>
  <c r="K25" i="2"/>
  <c r="G25" i="2"/>
  <c r="D25" i="2"/>
  <c r="C25" i="2"/>
  <c r="O25" i="2" s="1"/>
  <c r="M24" i="2"/>
  <c r="L24" i="2"/>
  <c r="N24" i="2" s="1"/>
  <c r="K24" i="2"/>
  <c r="G24" i="2"/>
  <c r="D24" i="2"/>
  <c r="C24" i="2"/>
  <c r="O24" i="2" s="1"/>
  <c r="M23" i="2"/>
  <c r="L23" i="2"/>
  <c r="K23" i="2"/>
  <c r="G23" i="2"/>
  <c r="D23" i="2"/>
  <c r="C23" i="2"/>
  <c r="O23" i="2" s="1"/>
  <c r="M22" i="2"/>
  <c r="L22" i="2"/>
  <c r="P22" i="2" s="1"/>
  <c r="Q22" i="2" s="1"/>
  <c r="K22" i="2"/>
  <c r="G22" i="2"/>
  <c r="D22" i="2"/>
  <c r="C22" i="2"/>
  <c r="O22" i="2" s="1"/>
  <c r="M21" i="2"/>
  <c r="L21" i="2"/>
  <c r="K21" i="2"/>
  <c r="G21" i="2"/>
  <c r="D21" i="2"/>
  <c r="C21" i="2"/>
  <c r="O21" i="2" s="1"/>
  <c r="M20" i="2"/>
  <c r="N20" i="2" s="1"/>
  <c r="L20" i="2"/>
  <c r="K20" i="2"/>
  <c r="G20" i="2"/>
  <c r="D20" i="2"/>
  <c r="C20" i="2"/>
  <c r="O20" i="2" s="1"/>
  <c r="M19" i="2"/>
  <c r="L19" i="2"/>
  <c r="K19" i="2"/>
  <c r="G19" i="2"/>
  <c r="D19" i="2"/>
  <c r="C19" i="2"/>
  <c r="O19" i="2" s="1"/>
  <c r="M18" i="2"/>
  <c r="L18" i="2"/>
  <c r="K18" i="2"/>
  <c r="G18" i="2"/>
  <c r="D18" i="2"/>
  <c r="C18" i="2"/>
  <c r="O18" i="2" s="1"/>
  <c r="S17" i="2"/>
  <c r="R17" i="2"/>
  <c r="R70" i="2" s="1"/>
  <c r="N16" i="2"/>
  <c r="M16" i="2"/>
  <c r="L16" i="2"/>
  <c r="P16" i="2" s="1"/>
  <c r="Q16" i="2" s="1"/>
  <c r="K16" i="2"/>
  <c r="G16" i="2"/>
  <c r="D16" i="2"/>
  <c r="C16" i="2"/>
  <c r="O16" i="2" s="1"/>
  <c r="M15" i="2"/>
  <c r="L15" i="2"/>
  <c r="K15" i="2"/>
  <c r="G15" i="2"/>
  <c r="D15" i="2"/>
  <c r="C15" i="2"/>
  <c r="O15" i="2" s="1"/>
  <c r="M14" i="2"/>
  <c r="L14" i="2"/>
  <c r="P14" i="2" s="1"/>
  <c r="Q14" i="2" s="1"/>
  <c r="K14" i="2"/>
  <c r="G14" i="2"/>
  <c r="D14" i="2"/>
  <c r="C14" i="2"/>
  <c r="O14" i="2" s="1"/>
  <c r="M13" i="2"/>
  <c r="L13" i="2"/>
  <c r="K13" i="2"/>
  <c r="G13" i="2"/>
  <c r="D13" i="2"/>
  <c r="C13" i="2"/>
  <c r="O13" i="2" s="1"/>
  <c r="M12" i="2"/>
  <c r="N12" i="2" s="1"/>
  <c r="L12" i="2"/>
  <c r="P12" i="2" s="1"/>
  <c r="Q12" i="2" s="1"/>
  <c r="K12" i="2"/>
  <c r="G12" i="2"/>
  <c r="D12" i="2"/>
  <c r="C12" i="2"/>
  <c r="O12" i="2" s="1"/>
  <c r="M11" i="2"/>
  <c r="L11" i="2"/>
  <c r="K11" i="2"/>
  <c r="G11" i="2"/>
  <c r="D11" i="2"/>
  <c r="C11" i="2"/>
  <c r="O11" i="2" s="1"/>
  <c r="M10" i="2"/>
  <c r="L10" i="2"/>
  <c r="P10" i="2" s="1"/>
  <c r="Q10" i="2" s="1"/>
  <c r="K10" i="2"/>
  <c r="G10" i="2"/>
  <c r="D10" i="2"/>
  <c r="C10" i="2"/>
  <c r="O10" i="2" s="1"/>
  <c r="M9" i="2"/>
  <c r="L9" i="2"/>
  <c r="K9" i="2"/>
  <c r="G9" i="2"/>
  <c r="D9" i="2"/>
  <c r="C9" i="2"/>
  <c r="O9" i="2" s="1"/>
  <c r="M8" i="2"/>
  <c r="N8" i="2" s="1"/>
  <c r="L8" i="2"/>
  <c r="P8" i="2" s="1"/>
  <c r="Q8" i="2" s="1"/>
  <c r="K8" i="2"/>
  <c r="G8" i="2"/>
  <c r="D8" i="2"/>
  <c r="M7" i="2"/>
  <c r="L7" i="2"/>
  <c r="K7" i="2"/>
  <c r="G7" i="2"/>
  <c r="D7" i="2"/>
  <c r="C7" i="2"/>
  <c r="O7" i="2" s="1"/>
  <c r="M6" i="2"/>
  <c r="L6" i="2"/>
  <c r="P6" i="2" s="1"/>
  <c r="Q6" i="2" s="1"/>
  <c r="K6" i="2"/>
  <c r="G6" i="2"/>
  <c r="D6" i="2"/>
  <c r="M5" i="2"/>
  <c r="L5" i="2"/>
  <c r="K5" i="2"/>
  <c r="G5" i="2"/>
  <c r="D5" i="2"/>
  <c r="C5" i="2"/>
  <c r="O5" i="2" s="1"/>
  <c r="M4" i="2"/>
  <c r="L4" i="2"/>
  <c r="N4" i="2" s="1"/>
  <c r="K4" i="2"/>
  <c r="G4" i="2"/>
  <c r="D4" i="2"/>
  <c r="M3" i="2"/>
  <c r="L3" i="2"/>
  <c r="C3" i="2" s="1"/>
  <c r="K3" i="2"/>
  <c r="G3" i="2"/>
  <c r="D3" i="2"/>
  <c r="M2" i="2"/>
  <c r="L2" i="2"/>
  <c r="K2" i="2"/>
  <c r="G2" i="2"/>
  <c r="D2" i="2"/>
  <c r="E41" i="1"/>
  <c r="E42" i="1" s="1"/>
  <c r="E43" i="1" s="1"/>
  <c r="O49" i="2" l="1"/>
  <c r="N66" i="2"/>
  <c r="P74" i="2"/>
  <c r="Q74" i="2" s="1"/>
  <c r="N26" i="2"/>
  <c r="N34" i="2"/>
  <c r="P39" i="2"/>
  <c r="Q39" i="2" s="1"/>
  <c r="N52" i="2"/>
  <c r="N60" i="2"/>
  <c r="N68" i="2"/>
  <c r="N83" i="2"/>
  <c r="N84" i="2"/>
  <c r="C8" i="2"/>
  <c r="O8" i="2" s="1"/>
  <c r="N32" i="2"/>
  <c r="N40" i="2"/>
  <c r="P58" i="2"/>
  <c r="Q58" i="2" s="1"/>
  <c r="O76" i="2"/>
  <c r="N79" i="2"/>
  <c r="P5" i="2"/>
  <c r="Q5" i="2" s="1"/>
  <c r="P18" i="2"/>
  <c r="Q18" i="2" s="1"/>
  <c r="P20" i="2"/>
  <c r="Q20" i="2" s="1"/>
  <c r="N28" i="2"/>
  <c r="N36" i="2"/>
  <c r="P41" i="2"/>
  <c r="Q41" i="2" s="1"/>
  <c r="N44" i="2"/>
  <c r="O50" i="2"/>
  <c r="P50" i="2"/>
  <c r="Q50" i="2" s="1"/>
  <c r="N54" i="2"/>
  <c r="N62" i="2"/>
  <c r="N71" i="2"/>
  <c r="N82" i="2"/>
  <c r="P84" i="2"/>
  <c r="Q84" i="2" s="1"/>
  <c r="N5" i="2"/>
  <c r="N6" i="2"/>
  <c r="N10" i="2"/>
  <c r="N14" i="2"/>
  <c r="N18" i="2"/>
  <c r="N22" i="2"/>
  <c r="N73" i="2"/>
  <c r="P26" i="2"/>
  <c r="Q26" i="2" s="1"/>
  <c r="P30" i="2"/>
  <c r="Q30" i="2" s="1"/>
  <c r="P34" i="2"/>
  <c r="Q34" i="2" s="1"/>
  <c r="N39" i="2"/>
  <c r="P42" i="2"/>
  <c r="Q42" i="2" s="1"/>
  <c r="N43" i="2"/>
  <c r="P44" i="2"/>
  <c r="Q44" i="2" s="1"/>
  <c r="P45" i="2"/>
  <c r="Q45" i="2" s="1"/>
  <c r="O46" i="2"/>
  <c r="P46" i="2"/>
  <c r="Q46" i="2" s="1"/>
  <c r="N50" i="2"/>
  <c r="P54" i="2"/>
  <c r="Q54" i="2" s="1"/>
  <c r="P71" i="2"/>
  <c r="Q71" i="2" s="1"/>
  <c r="N74" i="2"/>
  <c r="P77" i="2"/>
  <c r="Q77" i="2" s="1"/>
  <c r="C6" i="2"/>
  <c r="O6" i="2" s="1"/>
  <c r="P28" i="2"/>
  <c r="Q28" i="2" s="1"/>
  <c r="P32" i="2"/>
  <c r="Q32" i="2" s="1"/>
  <c r="P36" i="2"/>
  <c r="Q36" i="2" s="1"/>
  <c r="P40" i="2"/>
  <c r="Q40" i="2" s="1"/>
  <c r="N41" i="2"/>
  <c r="O47" i="2"/>
  <c r="P48" i="2"/>
  <c r="Q48" i="2" s="1"/>
  <c r="P52" i="2"/>
  <c r="Q52" i="2" s="1"/>
  <c r="P56" i="2"/>
  <c r="Q56" i="2" s="1"/>
  <c r="N58" i="2"/>
  <c r="N76" i="2"/>
  <c r="P79" i="2"/>
  <c r="Q79" i="2" s="1"/>
  <c r="P83" i="2"/>
  <c r="Q83" i="2" s="1"/>
  <c r="P31" i="2"/>
  <c r="Q31" i="2" s="1"/>
  <c r="N31" i="2"/>
  <c r="P65" i="2"/>
  <c r="Q65" i="2" s="1"/>
  <c r="N65" i="2"/>
  <c r="C4" i="2"/>
  <c r="O4" i="2" s="1"/>
  <c r="P4" i="2"/>
  <c r="Q4" i="2" s="1"/>
  <c r="N7" i="2"/>
  <c r="N9" i="2"/>
  <c r="N11" i="2"/>
  <c r="N13" i="2"/>
  <c r="N15" i="2"/>
  <c r="P23" i="2"/>
  <c r="Q23" i="2" s="1"/>
  <c r="N23" i="2"/>
  <c r="P29" i="2"/>
  <c r="Q29" i="2" s="1"/>
  <c r="N29" i="2"/>
  <c r="P37" i="2"/>
  <c r="Q37" i="2" s="1"/>
  <c r="N37" i="2"/>
  <c r="N42" i="2"/>
  <c r="O48" i="2"/>
  <c r="N48" i="2"/>
  <c r="P57" i="2"/>
  <c r="Q57" i="2" s="1"/>
  <c r="N57" i="2"/>
  <c r="P63" i="2"/>
  <c r="Q63" i="2" s="1"/>
  <c r="N63" i="2"/>
  <c r="P59" i="2"/>
  <c r="Q59" i="2" s="1"/>
  <c r="N59" i="2"/>
  <c r="P15" i="2"/>
  <c r="Q15" i="2" s="1"/>
  <c r="P27" i="2"/>
  <c r="Q27" i="2" s="1"/>
  <c r="N27" i="2"/>
  <c r="P35" i="2"/>
  <c r="Q35" i="2" s="1"/>
  <c r="N35" i="2"/>
  <c r="P55" i="2"/>
  <c r="Q55" i="2" s="1"/>
  <c r="N55" i="2"/>
  <c r="P61" i="2"/>
  <c r="Q61" i="2" s="1"/>
  <c r="N61" i="2"/>
  <c r="P69" i="2"/>
  <c r="Q69" i="2" s="1"/>
  <c r="N69" i="2"/>
  <c r="P72" i="2"/>
  <c r="Q72" i="2" s="1"/>
  <c r="P76" i="2"/>
  <c r="Q76" i="2" s="1"/>
  <c r="P80" i="2"/>
  <c r="Q80" i="2" s="1"/>
  <c r="P51" i="2"/>
  <c r="Q51" i="2" s="1"/>
  <c r="N51" i="2"/>
  <c r="P2" i="2"/>
  <c r="Q2" i="2" s="1"/>
  <c r="N3" i="2"/>
  <c r="P7" i="2"/>
  <c r="Q7" i="2" s="1"/>
  <c r="P9" i="2"/>
  <c r="Q9" i="2" s="1"/>
  <c r="P11" i="2"/>
  <c r="Q11" i="2" s="1"/>
  <c r="P13" i="2"/>
  <c r="Q13" i="2" s="1"/>
  <c r="P21" i="2"/>
  <c r="Q21" i="2" s="1"/>
  <c r="N21" i="2"/>
  <c r="N2" i="2"/>
  <c r="P3" i="2"/>
  <c r="Q3" i="2" s="1"/>
  <c r="P19" i="2"/>
  <c r="Q19" i="2" s="1"/>
  <c r="N19" i="2"/>
  <c r="P25" i="2"/>
  <c r="Q25" i="2" s="1"/>
  <c r="N25" i="2"/>
  <c r="P33" i="2"/>
  <c r="Q33" i="2" s="1"/>
  <c r="N33" i="2"/>
  <c r="O38" i="2"/>
  <c r="N38" i="2"/>
  <c r="P47" i="2"/>
  <c r="Q47" i="2" s="1"/>
  <c r="N47" i="2"/>
  <c r="P53" i="2"/>
  <c r="Q53" i="2" s="1"/>
  <c r="N53" i="2"/>
  <c r="P67" i="2"/>
  <c r="Q67" i="2" s="1"/>
  <c r="N67" i="2"/>
  <c r="P60" i="2"/>
  <c r="Q60" i="2" s="1"/>
  <c r="P62" i="2"/>
  <c r="Q62" i="2" s="1"/>
  <c r="P64" i="2"/>
  <c r="Q64" i="2" s="1"/>
  <c r="P66" i="2"/>
  <c r="Q66" i="2" s="1"/>
  <c r="P68" i="2"/>
  <c r="Q68" i="2" s="1"/>
  <c r="P24" i="2"/>
  <c r="Q24" i="2" s="1"/>
  <c r="E44" i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E156" i="1" s="1"/>
  <c r="E157" i="1" l="1"/>
  <c r="E158" i="1" s="1"/>
  <c r="E159" i="1" s="1"/>
  <c r="E160" i="1" s="1"/>
  <c r="E161" i="1" s="1"/>
  <c r="E162" i="1" s="1"/>
  <c r="E163" i="1" s="1"/>
  <c r="E164" i="1" l="1"/>
  <c r="E165" i="1" s="1"/>
  <c r="E166" i="1" s="1"/>
  <c r="E167" i="1" s="1"/>
  <c r="E16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E184" i="1" s="1"/>
  <c r="E185" i="1" s="1"/>
  <c r="E186" i="1" s="1"/>
  <c r="E187" i="1" s="1"/>
  <c r="E188" i="1" s="1"/>
  <c r="E189" i="1" s="1"/>
  <c r="E190" i="1" s="1"/>
  <c r="E191" i="1" s="1"/>
  <c r="E192" i="1" s="1"/>
  <c r="E193" i="1" s="1"/>
  <c r="E194" i="1" s="1"/>
  <c r="E195" i="1" s="1"/>
  <c r="E196" i="1" s="1"/>
  <c r="E197" i="1" s="1"/>
  <c r="E198" i="1" s="1"/>
  <c r="E199" i="1" s="1"/>
  <c r="E200" i="1" s="1"/>
  <c r="E201" i="1" s="1"/>
  <c r="E202" i="1" s="1"/>
  <c r="E203" i="1" s="1"/>
  <c r="E204" i="1" s="1"/>
  <c r="E205" i="1" s="1"/>
  <c r="E206" i="1" s="1"/>
  <c r="E207" i="1" s="1"/>
  <c r="E208" i="1" s="1"/>
  <c r="E209" i="1" s="1"/>
  <c r="E210" i="1" s="1"/>
  <c r="E211" i="1" s="1"/>
  <c r="E212" i="1" s="1"/>
  <c r="E213" i="1" s="1"/>
  <c r="E214" i="1" s="1"/>
  <c r="E215" i="1" s="1"/>
  <c r="E216" i="1" s="1"/>
  <c r="E217" i="1" s="1"/>
  <c r="E218" i="1" s="1"/>
  <c r="E219" i="1" s="1"/>
  <c r="E220" i="1" s="1"/>
  <c r="E221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2" i="1" s="1"/>
  <c r="E233" i="1" s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44" i="1" s="1"/>
  <c r="E245" i="1" s="1"/>
  <c r="E246" i="1" s="1"/>
  <c r="E247" i="1" s="1"/>
  <c r="E248" i="1" s="1"/>
  <c r="E249" i="1" s="1"/>
  <c r="E250" i="1" s="1"/>
  <c r="E251" i="1" s="1"/>
  <c r="E252" i="1" s="1"/>
  <c r="E253" i="1" s="1"/>
  <c r="E254" i="1" s="1"/>
  <c r="E255" i="1" s="1"/>
  <c r="E256" i="1" s="1"/>
  <c r="E257" i="1" s="1"/>
  <c r="E258" i="1" s="1"/>
  <c r="E259" i="1" s="1"/>
  <c r="E260" i="1" s="1"/>
  <c r="E261" i="1" s="1"/>
  <c r="E262" i="1" s="1"/>
  <c r="E263" i="1" s="1"/>
  <c r="E264" i="1" s="1"/>
  <c r="E265" i="1" s="1"/>
  <c r="E266" i="1" s="1"/>
  <c r="E267" i="1" s="1"/>
  <c r="E268" i="1" s="1"/>
  <c r="E269" i="1" s="1"/>
  <c r="E270" i="1" s="1"/>
  <c r="E271" i="1" s="1"/>
  <c r="E272" i="1" s="1"/>
  <c r="E273" i="1" s="1"/>
  <c r="E274" i="1" s="1"/>
  <c r="E275" i="1" s="1"/>
  <c r="E276" i="1" s="1"/>
  <c r="E277" i="1" s="1"/>
  <c r="E278" i="1" s="1"/>
  <c r="E279" i="1" s="1"/>
  <c r="E280" i="1" s="1"/>
  <c r="E281" i="1" s="1"/>
  <c r="E282" i="1" s="1"/>
  <c r="E283" i="1" s="1"/>
  <c r="E284" i="1" s="1"/>
  <c r="E285" i="1" s="1"/>
  <c r="E286" i="1" s="1"/>
  <c r="E287" i="1" s="1"/>
  <c r="E288" i="1" s="1"/>
  <c r="E289" i="1" s="1"/>
  <c r="E290" i="1" s="1"/>
  <c r="E291" i="1" s="1"/>
  <c r="E292" i="1" s="1"/>
  <c r="E293" i="1" s="1"/>
  <c r="E294" i="1" s="1"/>
  <c r="E295" i="1" s="1"/>
  <c r="E296" i="1" s="1"/>
  <c r="E297" i="1" s="1"/>
  <c r="E298" i="1" s="1"/>
  <c r="E299" i="1" s="1"/>
  <c r="E300" i="1" s="1"/>
  <c r="E301" i="1" s="1"/>
  <c r="E302" i="1" s="1"/>
  <c r="E303" i="1" s="1"/>
  <c r="E304" i="1" s="1"/>
  <c r="E305" i="1" s="1"/>
  <c r="E306" i="1" s="1"/>
  <c r="E307" i="1" s="1"/>
  <c r="E308" i="1" s="1"/>
  <c r="E309" i="1" s="1"/>
  <c r="E310" i="1" s="1"/>
  <c r="E311" i="1" s="1"/>
  <c r="E312" i="1" s="1"/>
  <c r="E313" i="1" s="1"/>
  <c r="E314" i="1" s="1"/>
  <c r="E315" i="1" s="1"/>
  <c r="E316" i="1" s="1"/>
  <c r="E317" i="1" s="1"/>
  <c r="E318" i="1" s="1"/>
  <c r="E319" i="1" s="1"/>
  <c r="E320" i="1" s="1"/>
  <c r="E321" i="1" s="1"/>
  <c r="E322" i="1" s="1"/>
  <c r="E323" i="1" s="1"/>
  <c r="E324" i="1" s="1"/>
  <c r="E325" i="1" s="1"/>
  <c r="E326" i="1" s="1"/>
  <c r="E327" i="1" s="1"/>
  <c r="E328" i="1" s="1"/>
  <c r="E329" i="1" s="1"/>
  <c r="E330" i="1" s="1"/>
  <c r="E331" i="1" s="1"/>
  <c r="E332" i="1" s="1"/>
  <c r="E333" i="1" s="1"/>
  <c r="E334" i="1" s="1"/>
  <c r="E335" i="1" s="1"/>
  <c r="E336" i="1" s="1"/>
  <c r="E337" i="1" s="1"/>
  <c r="E338" i="1" s="1"/>
  <c r="E339" i="1" s="1"/>
  <c r="E340" i="1" s="1"/>
  <c r="E341" i="1" s="1"/>
  <c r="E342" i="1" s="1"/>
  <c r="E343" i="1" s="1"/>
  <c r="E344" i="1" s="1"/>
  <c r="E345" i="1" s="1"/>
  <c r="E346" i="1" s="1"/>
  <c r="E347" i="1" s="1"/>
  <c r="E348" i="1" s="1"/>
  <c r="E349" i="1" s="1"/>
  <c r="E350" i="1" s="1"/>
  <c r="E351" i="1" s="1"/>
  <c r="E352" i="1" s="1"/>
  <c r="E353" i="1" s="1"/>
  <c r="E354" i="1" s="1"/>
  <c r="E355" i="1" s="1"/>
  <c r="E356" i="1" s="1"/>
  <c r="E357" i="1" s="1"/>
  <c r="E358" i="1" s="1"/>
  <c r="E359" i="1" s="1"/>
  <c r="E360" i="1" s="1"/>
  <c r="E361" i="1" s="1"/>
  <c r="E362" i="1" s="1"/>
  <c r="E363" i="1" s="1"/>
  <c r="E364" i="1" s="1"/>
  <c r="E365" i="1" s="1"/>
  <c r="E366" i="1" s="1"/>
  <c r="E367" i="1" s="1"/>
  <c r="E368" i="1" s="1"/>
  <c r="E369" i="1" s="1"/>
  <c r="E370" i="1" s="1"/>
  <c r="E371" i="1" s="1"/>
  <c r="E372" i="1" s="1"/>
  <c r="E373" i="1" s="1"/>
  <c r="E374" i="1" s="1"/>
  <c r="E375" i="1" s="1"/>
  <c r="E376" i="1" s="1"/>
  <c r="E377" i="1" s="1"/>
  <c r="E378" i="1" s="1"/>
  <c r="E379" i="1" s="1"/>
  <c r="E380" i="1" s="1"/>
  <c r="E381" i="1" s="1"/>
  <c r="E382" i="1" s="1"/>
  <c r="E383" i="1" s="1"/>
  <c r="E384" i="1" s="1"/>
  <c r="E385" i="1" s="1"/>
  <c r="E386" i="1" s="1"/>
  <c r="E387" i="1" s="1"/>
  <c r="E388" i="1" s="1"/>
  <c r="E389" i="1" s="1"/>
  <c r="E390" i="1" s="1"/>
  <c r="E391" i="1" s="1"/>
  <c r="E392" i="1" s="1"/>
  <c r="E393" i="1" s="1"/>
  <c r="E394" i="1" s="1"/>
  <c r="E395" i="1" s="1"/>
  <c r="E396" i="1" s="1"/>
  <c r="E397" i="1" s="1"/>
  <c r="E398" i="1" s="1"/>
  <c r="E399" i="1" s="1"/>
  <c r="E400" i="1" s="1"/>
  <c r="E401" i="1" s="1"/>
  <c r="E402" i="1" s="1"/>
  <c r="E403" i="1" s="1"/>
  <c r="E404" i="1" s="1"/>
  <c r="E405" i="1" s="1"/>
  <c r="E406" i="1" s="1"/>
  <c r="E407" i="1" s="1"/>
  <c r="E408" i="1" s="1"/>
  <c r="E409" i="1" s="1"/>
  <c r="E410" i="1" s="1"/>
  <c r="E411" i="1" s="1"/>
  <c r="E412" i="1" s="1"/>
  <c r="E413" i="1" s="1"/>
  <c r="E414" i="1" s="1"/>
  <c r="E415" i="1" s="1"/>
  <c r="E416" i="1" s="1"/>
  <c r="E417" i="1" s="1"/>
  <c r="E418" i="1" s="1"/>
  <c r="E419" i="1" s="1"/>
  <c r="E420" i="1" s="1"/>
  <c r="E421" i="1" s="1"/>
  <c r="E422" i="1" s="1"/>
  <c r="E423" i="1" s="1"/>
  <c r="E424" i="1" s="1"/>
  <c r="E425" i="1" s="1"/>
  <c r="E426" i="1" s="1"/>
  <c r="E427" i="1" s="1"/>
  <c r="E428" i="1" s="1"/>
  <c r="E429" i="1" s="1"/>
  <c r="E430" i="1" s="1"/>
  <c r="E431" i="1" s="1"/>
  <c r="E432" i="1" s="1"/>
  <c r="E433" i="1" s="1"/>
  <c r="E434" i="1" s="1"/>
  <c r="E435" i="1" s="1"/>
  <c r="E436" i="1" s="1"/>
  <c r="E437" i="1" s="1"/>
  <c r="E438" i="1" s="1"/>
  <c r="E439" i="1" s="1"/>
  <c r="E440" i="1" s="1"/>
  <c r="E441" i="1" s="1"/>
  <c r="E442" i="1" s="1"/>
  <c r="E443" i="1" s="1"/>
  <c r="E444" i="1" s="1"/>
  <c r="E445" i="1" s="1"/>
  <c r="E446" i="1" s="1"/>
  <c r="E447" i="1" s="1"/>
  <c r="E448" i="1" s="1"/>
  <c r="E449" i="1" s="1"/>
  <c r="E450" i="1" s="1"/>
  <c r="E451" i="1" s="1"/>
  <c r="E452" i="1" s="1"/>
  <c r="E453" i="1" s="1"/>
  <c r="E454" i="1" s="1"/>
  <c r="E455" i="1" s="1"/>
  <c r="E456" i="1" s="1"/>
  <c r="E457" i="1" s="1"/>
  <c r="E458" i="1" s="1"/>
  <c r="E459" i="1" s="1"/>
  <c r="E460" i="1" s="1"/>
  <c r="E461" i="1" s="1"/>
  <c r="E462" i="1" s="1"/>
  <c r="E463" i="1" s="1"/>
  <c r="E464" i="1" s="1"/>
  <c r="E465" i="1" s="1"/>
  <c r="E466" i="1" s="1"/>
  <c r="E467" i="1" s="1"/>
  <c r="E468" i="1" s="1"/>
  <c r="E469" i="1" s="1"/>
  <c r="E470" i="1" s="1"/>
  <c r="E471" i="1" s="1"/>
  <c r="E472" i="1" s="1"/>
  <c r="E473" i="1" s="1"/>
  <c r="E474" i="1" s="1"/>
  <c r="E475" i="1" s="1"/>
  <c r="E476" i="1" s="1"/>
  <c r="E477" i="1" s="1"/>
  <c r="E478" i="1" s="1"/>
  <c r="E479" i="1" s="1"/>
  <c r="E480" i="1" s="1"/>
  <c r="E481" i="1" s="1"/>
  <c r="E482" i="1" s="1"/>
  <c r="E483" i="1" s="1"/>
  <c r="E484" i="1" s="1"/>
  <c r="E485" i="1" s="1"/>
  <c r="E486" i="1" s="1"/>
  <c r="E487" i="1" s="1"/>
  <c r="E488" i="1" s="1"/>
  <c r="E489" i="1" s="1"/>
  <c r="E490" i="1" s="1"/>
  <c r="E491" i="1" s="1"/>
</calcChain>
</file>

<file path=xl/comments1.xml><?xml version="1.0" encoding="utf-8"?>
<comments xmlns="http://schemas.openxmlformats.org/spreadsheetml/2006/main">
  <authors>
    <author>Sami</author>
  </authors>
  <commentList>
    <comment ref="S31" authorId="0">
      <text>
        <r>
          <rPr>
            <b/>
            <sz val="9"/>
            <color indexed="81"/>
            <rFont val="Tahoma"/>
            <family val="2"/>
          </rPr>
          <t>Sami:</t>
        </r>
        <r>
          <rPr>
            <sz val="9"/>
            <color indexed="81"/>
            <rFont val="Tahoma"/>
            <family val="2"/>
          </rPr>
          <t xml:space="preserve">
IV-mittaus aloitettu</t>
        </r>
      </text>
    </comment>
    <comment ref="S83" authorId="0">
      <text>
        <r>
          <rPr>
            <b/>
            <sz val="9"/>
            <color indexed="81"/>
            <rFont val="Tahoma"/>
            <family val="2"/>
          </rPr>
          <t>Sami:</t>
        </r>
        <r>
          <rPr>
            <sz val="9"/>
            <color indexed="81"/>
            <rFont val="Tahoma"/>
            <family val="2"/>
          </rPr>
          <t xml:space="preserve">
Luettu 30.3.2015 klo 11:00.
Tuloilman kaskadisäätö.
Seurataan kuinka seuraava vaikuttaa MLP:n kulutukseen.
Vähennetty etulämmityksen mukaantuloa pienentämällä "tuloilman puhallin seis +4--&gt;+3" ja "etulämmitys päälle +6--&gt;+4".
Syy: Liiallinen IV-sähkönkulutus!</t>
        </r>
      </text>
    </comment>
    <comment ref="B84" authorId="0">
      <text>
        <r>
          <rPr>
            <b/>
            <sz val="12"/>
            <color indexed="81"/>
            <rFont val="Tahoma"/>
            <family val="2"/>
          </rPr>
          <t>Sami:</t>
        </r>
        <r>
          <rPr>
            <sz val="12"/>
            <color indexed="81"/>
            <rFont val="Tahoma"/>
            <family val="2"/>
          </rPr>
          <t xml:space="preserve">
Huom. IV-koneen asetuksia muutettu 30.3.2015 klo 11:00!</t>
        </r>
      </text>
    </comment>
    <comment ref="S84" authorId="0">
      <text>
        <r>
          <rPr>
            <b/>
            <sz val="9"/>
            <color indexed="81"/>
            <rFont val="Tahoma"/>
            <family val="2"/>
          </rPr>
          <t>Sami:</t>
        </r>
        <r>
          <rPr>
            <sz val="9"/>
            <color indexed="81"/>
            <rFont val="Tahoma"/>
            <family val="2"/>
          </rPr>
          <t xml:space="preserve">
6.4.2015 klo 11:00</t>
        </r>
      </text>
    </comment>
  </commentList>
</comments>
</file>

<file path=xl/comments2.xml><?xml version="1.0" encoding="utf-8"?>
<comments xmlns="http://schemas.openxmlformats.org/spreadsheetml/2006/main">
  <authors>
    <author>Sami</author>
  </authors>
  <commentList>
    <comment ref="E50" authorId="0">
      <text>
        <r>
          <rPr>
            <b/>
            <sz val="9"/>
            <color indexed="81"/>
            <rFont val="Tahoma"/>
            <family val="2"/>
          </rPr>
          <t>Sami:</t>
        </r>
        <r>
          <rPr>
            <sz val="9"/>
            <color indexed="81"/>
            <rFont val="Tahoma"/>
            <family val="2"/>
          </rPr>
          <t xml:space="preserve">
LVV ajastettu, terassilämmitys pois ja termostaatit toimintaan.</t>
        </r>
      </text>
    </comment>
  </commentList>
</comments>
</file>

<file path=xl/sharedStrings.xml><?xml version="1.0" encoding="utf-8"?>
<sst xmlns="http://schemas.openxmlformats.org/spreadsheetml/2006/main" count="435" uniqueCount="25">
  <si>
    <t>ti</t>
  </si>
  <si>
    <t>ke</t>
  </si>
  <si>
    <t>to</t>
  </si>
  <si>
    <t>pe</t>
  </si>
  <si>
    <t>la</t>
  </si>
  <si>
    <t>su</t>
  </si>
  <si>
    <t>ma</t>
  </si>
  <si>
    <t>Sähko</t>
  </si>
  <si>
    <t>Käynti %</t>
  </si>
  <si>
    <t>LL otto</t>
  </si>
  <si>
    <t>LL anto</t>
  </si>
  <si>
    <t>LL cop</t>
  </si>
  <si>
    <t>MLP-tunnit</t>
  </si>
  <si>
    <t>KV otto</t>
  </si>
  <si>
    <t>KV anto</t>
  </si>
  <si>
    <t>KV cop</t>
  </si>
  <si>
    <t>Otto yht</t>
  </si>
  <si>
    <t>Anto yht</t>
  </si>
  <si>
    <t>COP yht</t>
  </si>
  <si>
    <t>Käyttösähkö sis. IV</t>
  </si>
  <si>
    <t>Ilmaisenergia</t>
  </si>
  <si>
    <t>Säästö</t>
  </si>
  <si>
    <t>dT</t>
  </si>
  <si>
    <t>IV-mittaus</t>
  </si>
  <si>
    <t>Ilmais-energia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</si>
</sst>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,##0\ &quot;€&quot;"/>
    <numFmt numFmtId="166" formatCode="0.0\ %"/>
  </numFmts>
  <fonts count="1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name val="Arial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13" fillId="0" borderId="0"/>
  </cellStyleXfs>
  <cellXfs count="33">
    <xf numFmtId="0" fontId="0" fillId="0" borderId="0" xfId="0"/>
    <xf numFmtId="0" fontId="8" fillId="2" borderId="1" xfId="1" applyFont="1" applyBorder="1" applyAlignment="1">
      <alignment horizontal="center"/>
    </xf>
    <xf numFmtId="0" fontId="9" fillId="3" borderId="1" xfId="2" applyFont="1" applyBorder="1" applyAlignment="1">
      <alignment horizontal="center"/>
    </xf>
    <xf numFmtId="9" fontId="10" fillId="4" borderId="1" xfId="3" applyNumberFormat="1" applyFont="1" applyBorder="1" applyAlignment="1">
      <alignment horizontal="center"/>
    </xf>
    <xf numFmtId="2" fontId="9" fillId="3" borderId="1" xfId="2" applyNumberFormat="1" applyFont="1" applyBorder="1" applyAlignment="1">
      <alignment horizontal="center"/>
    </xf>
    <xf numFmtId="1" fontId="9" fillId="3" borderId="1" xfId="2" applyNumberFormat="1" applyFont="1" applyBorder="1" applyAlignment="1">
      <alignment horizontal="center"/>
    </xf>
    <xf numFmtId="165" fontId="9" fillId="3" borderId="1" xfId="2" applyNumberFormat="1" applyFont="1" applyBorder="1" applyAlignment="1">
      <alignment horizontal="center"/>
    </xf>
    <xf numFmtId="0" fontId="9" fillId="3" borderId="1" xfId="2" applyNumberFormat="1" applyFont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2" fontId="10" fillId="5" borderId="1" xfId="0" applyNumberFormat="1" applyFont="1" applyFill="1" applyBorder="1" applyAlignment="1">
      <alignment horizontal="center"/>
    </xf>
    <xf numFmtId="164" fontId="10" fillId="5" borderId="1" xfId="0" applyNumberFormat="1" applyFont="1" applyFill="1" applyBorder="1" applyAlignment="1">
      <alignment horizontal="center"/>
    </xf>
    <xf numFmtId="1" fontId="10" fillId="5" borderId="1" xfId="0" applyNumberFormat="1" applyFont="1" applyFill="1" applyBorder="1" applyAlignment="1">
      <alignment horizontal="center"/>
    </xf>
    <xf numFmtId="165" fontId="10" fillId="5" borderId="1" xfId="0" applyNumberFormat="1" applyFont="1" applyFill="1" applyBorder="1" applyAlignment="1">
      <alignment horizontal="center"/>
    </xf>
    <xf numFmtId="0" fontId="10" fillId="5" borderId="1" xfId="0" applyNumberFormat="1" applyFont="1" applyFill="1" applyBorder="1" applyAlignment="1">
      <alignment horizontal="center"/>
    </xf>
    <xf numFmtId="2" fontId="10" fillId="0" borderId="1" xfId="0" applyNumberFormat="1" applyFont="1" applyBorder="1" applyAlignment="1">
      <alignment horizontal="center"/>
    </xf>
    <xf numFmtId="166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6" fontId="9" fillId="3" borderId="1" xfId="2" applyNumberFormat="1" applyFont="1" applyBorder="1" applyAlignment="1">
      <alignment horizontal="center"/>
    </xf>
    <xf numFmtId="0" fontId="10" fillId="6" borderId="1" xfId="0" applyFont="1" applyFill="1" applyBorder="1" applyAlignment="1">
      <alignment horizontal="center"/>
    </xf>
    <xf numFmtId="1" fontId="10" fillId="6" borderId="1" xfId="0" applyNumberFormat="1" applyFont="1" applyFill="1" applyBorder="1" applyAlignment="1">
      <alignment horizontal="center"/>
    </xf>
    <xf numFmtId="0" fontId="10" fillId="6" borderId="1" xfId="0" applyNumberFormat="1" applyFont="1" applyFill="1" applyBorder="1" applyAlignment="1">
      <alignment horizontal="center"/>
    </xf>
    <xf numFmtId="164" fontId="10" fillId="6" borderId="1" xfId="0" applyNumberFormat="1" applyFont="1" applyFill="1" applyBorder="1" applyAlignment="1">
      <alignment horizontal="center"/>
    </xf>
    <xf numFmtId="9" fontId="10" fillId="6" borderId="1" xfId="3" applyNumberFormat="1" applyFont="1" applyFill="1" applyBorder="1" applyAlignment="1">
      <alignment horizontal="center"/>
    </xf>
    <xf numFmtId="2" fontId="10" fillId="6" borderId="1" xfId="0" applyNumberFormat="1" applyFont="1" applyFill="1" applyBorder="1" applyAlignment="1">
      <alignment horizontal="center"/>
    </xf>
    <xf numFmtId="165" fontId="10" fillId="6" borderId="1" xfId="0" applyNumberFormat="1" applyFont="1" applyFill="1" applyBorder="1" applyAlignment="1">
      <alignment horizontal="center"/>
    </xf>
    <xf numFmtId="0" fontId="4" fillId="0" borderId="1" xfId="0" applyFont="1" applyFill="1" applyBorder="1"/>
    <xf numFmtId="1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horizontal="center"/>
    </xf>
    <xf numFmtId="1" fontId="5" fillId="0" borderId="1" xfId="0" applyNumberFormat="1" applyFont="1" applyFill="1" applyBorder="1" applyAlignment="1">
      <alignment horizontal="center"/>
    </xf>
  </cellXfs>
  <cellStyles count="5">
    <cellStyle name="60 % - Aksentti2" xfId="3" builtinId="36"/>
    <cellStyle name="Huono" xfId="2" builtinId="27"/>
    <cellStyle name="Hyvä" xfId="1" builtinId="26"/>
    <cellStyle name="Normaali" xfId="0" builtinId="0"/>
    <cellStyle name="Normaali 2" xfId="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mi\Documents\Unohdettuja%20tiedostoja\Vaihtelevat%20ja%20kiinte&#228;t%20kulut%20(Tallennettu%20automaattisesti)%20(Tallennettu%20automaattisesti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2010"/>
      <sheetName val="2011"/>
      <sheetName val="2012"/>
      <sheetName val="2013"/>
      <sheetName val="2014"/>
      <sheetName val="2015"/>
      <sheetName val="Kulutustaulukko"/>
      <sheetName val="Uusi kulutusseuranta"/>
      <sheetName val="Viikottainen kulutusseuran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Z6">
            <v>79.34</v>
          </cell>
          <cell r="AL6">
            <v>47.6</v>
          </cell>
        </row>
        <row r="7">
          <cell r="C7">
            <v>100</v>
          </cell>
          <cell r="Z7">
            <v>90.78</v>
          </cell>
          <cell r="AL7">
            <v>53.47</v>
          </cell>
        </row>
        <row r="8">
          <cell r="Z8">
            <v>71.97</v>
          </cell>
          <cell r="AL8">
            <v>74.179999999999993</v>
          </cell>
        </row>
        <row r="9">
          <cell r="Z9">
            <v>38.94</v>
          </cell>
          <cell r="AL9">
            <v>61.65</v>
          </cell>
        </row>
        <row r="10">
          <cell r="Z10">
            <v>63.29</v>
          </cell>
          <cell r="AL10">
            <v>44.820000000000007</v>
          </cell>
        </row>
        <row r="11">
          <cell r="O11">
            <v>2645</v>
          </cell>
          <cell r="Z11">
            <v>94.04</v>
          </cell>
          <cell r="AL11">
            <v>54.199999999999996</v>
          </cell>
        </row>
        <row r="12">
          <cell r="Z12">
            <v>91.08</v>
          </cell>
          <cell r="AL12">
            <v>49.839999999999996</v>
          </cell>
        </row>
        <row r="13">
          <cell r="Z13">
            <v>52.54</v>
          </cell>
          <cell r="AL13">
            <v>63.679999999999993</v>
          </cell>
        </row>
        <row r="14">
          <cell r="C14">
            <v>675</v>
          </cell>
          <cell r="Z14">
            <v>45.99</v>
          </cell>
          <cell r="AL14">
            <v>46.310000000000009</v>
          </cell>
        </row>
        <row r="15">
          <cell r="Z15">
            <v>43.73</v>
          </cell>
          <cell r="AL15">
            <v>39.950000000000003</v>
          </cell>
        </row>
        <row r="16">
          <cell r="Z16">
            <v>63.29</v>
          </cell>
          <cell r="AL16">
            <v>55.209999999999994</v>
          </cell>
        </row>
        <row r="17">
          <cell r="Z17">
            <v>39.56</v>
          </cell>
          <cell r="AL17">
            <v>35.15</v>
          </cell>
        </row>
        <row r="18">
          <cell r="N18">
            <v>94.97</v>
          </cell>
          <cell r="O18">
            <v>3242.2099999999996</v>
          </cell>
          <cell r="Z18">
            <v>44.45</v>
          </cell>
          <cell r="AL18">
            <v>37.86</v>
          </cell>
        </row>
        <row r="19">
          <cell r="N19">
            <v>112.05</v>
          </cell>
          <cell r="Z19">
            <v>65.05</v>
          </cell>
          <cell r="AL19">
            <v>51.960000000000008</v>
          </cell>
        </row>
        <row r="20">
          <cell r="N20">
            <v>98.81</v>
          </cell>
          <cell r="Z20">
            <v>40.130000000000003</v>
          </cell>
          <cell r="AL20">
            <v>70.31</v>
          </cell>
        </row>
        <row r="21">
          <cell r="C21">
            <v>1230</v>
          </cell>
          <cell r="N21">
            <v>98.89</v>
          </cell>
          <cell r="Z21">
            <v>46.46</v>
          </cell>
          <cell r="AL21">
            <v>66.56</v>
          </cell>
        </row>
        <row r="22">
          <cell r="N22">
            <v>112</v>
          </cell>
          <cell r="Z22">
            <v>43.92</v>
          </cell>
          <cell r="AL22">
            <v>65.8</v>
          </cell>
        </row>
        <row r="23">
          <cell r="N23">
            <v>96.42</v>
          </cell>
          <cell r="Z23">
            <v>57.5</v>
          </cell>
          <cell r="AL23">
            <v>74.36</v>
          </cell>
        </row>
        <row r="24">
          <cell r="N24">
            <v>105.14</v>
          </cell>
          <cell r="Z24">
            <v>56.63</v>
          </cell>
          <cell r="AL24">
            <v>49.929999999999993</v>
          </cell>
        </row>
        <row r="25">
          <cell r="N25">
            <v>92.49</v>
          </cell>
          <cell r="Z25">
            <v>65.569999999999993</v>
          </cell>
          <cell r="AL25">
            <v>64.73</v>
          </cell>
        </row>
        <row r="26">
          <cell r="N26">
            <v>87.44</v>
          </cell>
          <cell r="Z26">
            <v>86.41</v>
          </cell>
          <cell r="AL26">
            <v>55</v>
          </cell>
        </row>
        <row r="27">
          <cell r="N27">
            <v>104.1</v>
          </cell>
          <cell r="Z27">
            <v>52.42</v>
          </cell>
          <cell r="AL27">
            <v>54</v>
          </cell>
        </row>
        <row r="28">
          <cell r="C28">
            <v>1760</v>
          </cell>
          <cell r="N28">
            <v>89.64</v>
          </cell>
          <cell r="Z28">
            <v>43.33</v>
          </cell>
          <cell r="AL28">
            <v>40</v>
          </cell>
        </row>
        <row r="29">
          <cell r="N29">
            <v>104.69</v>
          </cell>
          <cell r="Z29">
            <v>44.14</v>
          </cell>
          <cell r="AL29">
            <v>38.46</v>
          </cell>
        </row>
        <row r="30">
          <cell r="N30">
            <v>74.03</v>
          </cell>
          <cell r="Z30">
            <v>62.58</v>
          </cell>
          <cell r="AL30">
            <v>38.79</v>
          </cell>
        </row>
        <row r="31">
          <cell r="N31">
            <v>93.11</v>
          </cell>
          <cell r="Z31">
            <v>37.89</v>
          </cell>
          <cell r="AL31">
            <v>65.84</v>
          </cell>
        </row>
        <row r="32">
          <cell r="N32">
            <v>79.010000000000005</v>
          </cell>
          <cell r="Z32">
            <v>69.790000000000006</v>
          </cell>
          <cell r="AL32">
            <v>36.35</v>
          </cell>
        </row>
        <row r="33">
          <cell r="N33">
            <v>100.98</v>
          </cell>
          <cell r="Z33">
            <v>43.38</v>
          </cell>
          <cell r="AL33">
            <v>44</v>
          </cell>
        </row>
        <row r="34">
          <cell r="N34">
            <v>85.75</v>
          </cell>
          <cell r="AL34">
            <v>51</v>
          </cell>
        </row>
        <row r="35">
          <cell r="C35">
            <v>2180</v>
          </cell>
          <cell r="N35">
            <v>111.95</v>
          </cell>
          <cell r="AL35">
            <v>35</v>
          </cell>
        </row>
        <row r="36">
          <cell r="N36">
            <v>91.96</v>
          </cell>
          <cell r="AL36">
            <v>62</v>
          </cell>
        </row>
        <row r="42">
          <cell r="AL42">
            <v>45.24</v>
          </cell>
        </row>
        <row r="43">
          <cell r="AL43">
            <v>50.59</v>
          </cell>
        </row>
        <row r="44">
          <cell r="AL44">
            <v>38.61</v>
          </cell>
        </row>
        <row r="45">
          <cell r="AL45">
            <v>54.13</v>
          </cell>
        </row>
        <row r="46">
          <cell r="AL46">
            <v>63.18</v>
          </cell>
        </row>
        <row r="47">
          <cell r="AL47">
            <v>40.72</v>
          </cell>
        </row>
        <row r="48">
          <cell r="AL48">
            <v>61.79</v>
          </cell>
        </row>
        <row r="49">
          <cell r="AL49">
            <v>45.36</v>
          </cell>
        </row>
        <row r="50">
          <cell r="AL50">
            <v>66.989999999999995</v>
          </cell>
        </row>
        <row r="51">
          <cell r="AL51">
            <v>40.15</v>
          </cell>
        </row>
        <row r="52">
          <cell r="AL52">
            <v>61.57</v>
          </cell>
        </row>
        <row r="53">
          <cell r="AL53">
            <v>38.42</v>
          </cell>
        </row>
        <row r="54">
          <cell r="AL54">
            <v>35</v>
          </cell>
        </row>
        <row r="55">
          <cell r="AL55">
            <v>56.86</v>
          </cell>
        </row>
        <row r="56">
          <cell r="AL56">
            <v>33.090000000000003</v>
          </cell>
        </row>
        <row r="57">
          <cell r="AL57">
            <v>51.65</v>
          </cell>
        </row>
        <row r="58">
          <cell r="AL58">
            <v>30.83</v>
          </cell>
        </row>
        <row r="59">
          <cell r="AL59">
            <v>30.68</v>
          </cell>
        </row>
        <row r="60">
          <cell r="AL60">
            <v>46.15</v>
          </cell>
        </row>
        <row r="61">
          <cell r="AL61">
            <v>51.1</v>
          </cell>
        </row>
        <row r="62">
          <cell r="AL62">
            <v>35.700000000000003</v>
          </cell>
        </row>
        <row r="63">
          <cell r="AL63">
            <v>41.78</v>
          </cell>
        </row>
        <row r="64">
          <cell r="AL64">
            <v>31.77</v>
          </cell>
        </row>
        <row r="65">
          <cell r="AL65">
            <v>36.380000000000003</v>
          </cell>
        </row>
        <row r="66">
          <cell r="AL66">
            <v>42.17</v>
          </cell>
        </row>
        <row r="67">
          <cell r="AL67">
            <v>29.22</v>
          </cell>
        </row>
        <row r="68">
          <cell r="AL68">
            <v>32.1</v>
          </cell>
        </row>
        <row r="69">
          <cell r="AL69">
            <v>41</v>
          </cell>
        </row>
        <row r="70">
          <cell r="AL70">
            <v>29</v>
          </cell>
        </row>
        <row r="71">
          <cell r="AL71">
            <v>64</v>
          </cell>
        </row>
        <row r="72">
          <cell r="AL72">
            <v>36.619999999999997</v>
          </cell>
        </row>
        <row r="73">
          <cell r="AL73">
            <v>38.700000000000003</v>
          </cell>
        </row>
        <row r="74">
          <cell r="AL74">
            <v>44.96</v>
          </cell>
        </row>
        <row r="75">
          <cell r="AL75">
            <v>33.81</v>
          </cell>
        </row>
        <row r="76">
          <cell r="AL76">
            <v>37.590000000000003</v>
          </cell>
        </row>
        <row r="77">
          <cell r="AL77">
            <v>37.39</v>
          </cell>
        </row>
        <row r="78">
          <cell r="AL78">
            <v>37.76</v>
          </cell>
        </row>
        <row r="79">
          <cell r="AL79">
            <v>36.729999999999997</v>
          </cell>
        </row>
        <row r="80">
          <cell r="AL80">
            <v>29.87</v>
          </cell>
        </row>
        <row r="81">
          <cell r="AL81">
            <v>48.91</v>
          </cell>
        </row>
        <row r="82">
          <cell r="AL82">
            <v>40.54</v>
          </cell>
        </row>
        <row r="83">
          <cell r="AL83">
            <v>23.2</v>
          </cell>
        </row>
        <row r="84">
          <cell r="AL84">
            <v>32.17</v>
          </cell>
        </row>
        <row r="85">
          <cell r="AL85">
            <v>35.299999999999997</v>
          </cell>
        </row>
        <row r="86">
          <cell r="AL86">
            <v>51.26</v>
          </cell>
        </row>
        <row r="87">
          <cell r="AL87">
            <v>34.799999999999997</v>
          </cell>
        </row>
        <row r="88">
          <cell r="AL88">
            <v>31.02</v>
          </cell>
        </row>
        <row r="89">
          <cell r="AL89">
            <v>48.03</v>
          </cell>
        </row>
        <row r="90">
          <cell r="AL90">
            <v>20.8</v>
          </cell>
        </row>
        <row r="91">
          <cell r="AL91">
            <v>22.52</v>
          </cell>
        </row>
        <row r="92">
          <cell r="AL92">
            <v>41.59</v>
          </cell>
        </row>
        <row r="93">
          <cell r="AL93">
            <v>19.5</v>
          </cell>
        </row>
        <row r="94">
          <cell r="AL94">
            <v>16.149999999999999</v>
          </cell>
        </row>
        <row r="95">
          <cell r="AL95">
            <v>20.309999999999999</v>
          </cell>
        </row>
        <row r="96">
          <cell r="AL96">
            <v>24.53</v>
          </cell>
        </row>
        <row r="97">
          <cell r="AL97">
            <v>44.74</v>
          </cell>
        </row>
        <row r="98">
          <cell r="AL98">
            <v>24.7</v>
          </cell>
        </row>
        <row r="99">
          <cell r="AL99">
            <v>52.89</v>
          </cell>
        </row>
        <row r="100">
          <cell r="AL100">
            <v>54.72</v>
          </cell>
        </row>
        <row r="101">
          <cell r="AL101">
            <v>53.6</v>
          </cell>
        </row>
        <row r="102">
          <cell r="AL102">
            <v>28.83</v>
          </cell>
        </row>
        <row r="103">
          <cell r="AL103">
            <v>34.51</v>
          </cell>
        </row>
        <row r="104">
          <cell r="AL104">
            <v>23.11</v>
          </cell>
        </row>
        <row r="105">
          <cell r="AL105">
            <v>25.25</v>
          </cell>
        </row>
        <row r="106">
          <cell r="AL106">
            <v>39.630000000000003</v>
          </cell>
        </row>
        <row r="107">
          <cell r="AL107">
            <v>19.68</v>
          </cell>
        </row>
        <row r="108">
          <cell r="AL108">
            <v>42.7</v>
          </cell>
        </row>
        <row r="109">
          <cell r="AL109">
            <v>22.26</v>
          </cell>
        </row>
        <row r="110">
          <cell r="AL110">
            <v>28.83</v>
          </cell>
        </row>
        <row r="111">
          <cell r="AL111">
            <v>25.34</v>
          </cell>
        </row>
        <row r="112">
          <cell r="AL112">
            <v>41.14</v>
          </cell>
        </row>
        <row r="113">
          <cell r="AL113">
            <v>21.13</v>
          </cell>
        </row>
        <row r="114">
          <cell r="AL114">
            <v>24.2</v>
          </cell>
        </row>
        <row r="115">
          <cell r="AL115">
            <v>40.67</v>
          </cell>
        </row>
        <row r="116">
          <cell r="AL116">
            <v>45.85</v>
          </cell>
        </row>
        <row r="117">
          <cell r="AL117">
            <v>35.770000000000003</v>
          </cell>
        </row>
        <row r="118">
          <cell r="AL118">
            <v>33.93</v>
          </cell>
        </row>
        <row r="119">
          <cell r="AL119">
            <v>50</v>
          </cell>
        </row>
        <row r="120">
          <cell r="AL120">
            <v>28.58</v>
          </cell>
        </row>
        <row r="121">
          <cell r="AL121">
            <v>37.369999999999997</v>
          </cell>
        </row>
        <row r="122">
          <cell r="AL122">
            <v>21.32</v>
          </cell>
        </row>
        <row r="123">
          <cell r="AL123">
            <v>18.23</v>
          </cell>
        </row>
        <row r="124">
          <cell r="AL124">
            <v>30.59</v>
          </cell>
        </row>
        <row r="125">
          <cell r="AL125">
            <v>47.41</v>
          </cell>
        </row>
        <row r="126">
          <cell r="AL126">
            <v>31.84</v>
          </cell>
        </row>
        <row r="127">
          <cell r="AL127">
            <v>45.51</v>
          </cell>
        </row>
        <row r="128">
          <cell r="AL128">
            <v>30.84</v>
          </cell>
        </row>
        <row r="129">
          <cell r="AL129">
            <v>43.41</v>
          </cell>
        </row>
        <row r="130">
          <cell r="AL130">
            <v>40.64</v>
          </cell>
        </row>
        <row r="131">
          <cell r="AL131">
            <v>29.15</v>
          </cell>
        </row>
        <row r="132">
          <cell r="AL132">
            <v>25.95</v>
          </cell>
        </row>
        <row r="133">
          <cell r="AL133">
            <v>51.91</v>
          </cell>
        </row>
        <row r="134">
          <cell r="AL134">
            <v>34.26</v>
          </cell>
        </row>
        <row r="135">
          <cell r="AL135">
            <v>36.06</v>
          </cell>
        </row>
        <row r="136">
          <cell r="AL136">
            <v>34.42</v>
          </cell>
        </row>
        <row r="137">
          <cell r="AL137">
            <v>47.35</v>
          </cell>
        </row>
        <row r="138">
          <cell r="AL138">
            <v>17.260000000000002</v>
          </cell>
        </row>
        <row r="139">
          <cell r="AL139">
            <v>14.97</v>
          </cell>
        </row>
        <row r="140">
          <cell r="AL140">
            <v>48.07</v>
          </cell>
        </row>
        <row r="141">
          <cell r="AL141">
            <v>29.6</v>
          </cell>
        </row>
        <row r="142">
          <cell r="AL142">
            <v>24.15</v>
          </cell>
        </row>
        <row r="143">
          <cell r="AL143">
            <v>21.31</v>
          </cell>
        </row>
        <row r="144">
          <cell r="AL144">
            <v>24.39</v>
          </cell>
        </row>
        <row r="145">
          <cell r="AL145">
            <v>24.56</v>
          </cell>
        </row>
        <row r="146">
          <cell r="AL146">
            <v>23.09</v>
          </cell>
        </row>
        <row r="147">
          <cell r="AL147">
            <v>39.549999999999997</v>
          </cell>
        </row>
        <row r="148">
          <cell r="AL148">
            <v>23.76</v>
          </cell>
        </row>
        <row r="149">
          <cell r="AL149">
            <v>27.76</v>
          </cell>
        </row>
        <row r="150">
          <cell r="AL150">
            <v>42.6</v>
          </cell>
        </row>
        <row r="151">
          <cell r="AL151">
            <v>22.92</v>
          </cell>
        </row>
        <row r="152">
          <cell r="AL152">
            <v>48.35</v>
          </cell>
        </row>
        <row r="153">
          <cell r="AL153">
            <v>21.3</v>
          </cell>
        </row>
        <row r="154">
          <cell r="AL154">
            <v>40.72</v>
          </cell>
        </row>
        <row r="155">
          <cell r="AL155">
            <v>22.49</v>
          </cell>
        </row>
        <row r="156">
          <cell r="AL156">
            <v>21.89</v>
          </cell>
        </row>
        <row r="157">
          <cell r="AL157">
            <v>40.15</v>
          </cell>
        </row>
        <row r="158">
          <cell r="AL158">
            <v>23.46</v>
          </cell>
        </row>
        <row r="159">
          <cell r="AL159">
            <v>26.11</v>
          </cell>
        </row>
        <row r="160">
          <cell r="AL160">
            <v>25.45</v>
          </cell>
        </row>
        <row r="161">
          <cell r="AL161">
            <v>40.79</v>
          </cell>
        </row>
        <row r="162">
          <cell r="AL162">
            <v>22.34</v>
          </cell>
        </row>
        <row r="163">
          <cell r="AL163">
            <v>23.35</v>
          </cell>
        </row>
        <row r="164">
          <cell r="AL164">
            <v>23.93</v>
          </cell>
        </row>
        <row r="165">
          <cell r="AL165">
            <v>27.1</v>
          </cell>
        </row>
        <row r="166">
          <cell r="AL166">
            <v>27.05</v>
          </cell>
        </row>
        <row r="167">
          <cell r="AL167">
            <v>25.99</v>
          </cell>
        </row>
        <row r="168">
          <cell r="AL168">
            <v>25.32</v>
          </cell>
        </row>
        <row r="169">
          <cell r="AL169">
            <v>25.98</v>
          </cell>
        </row>
        <row r="170">
          <cell r="AL170">
            <v>20.350000000000001</v>
          </cell>
        </row>
        <row r="171">
          <cell r="AL171">
            <v>34.630000000000003</v>
          </cell>
        </row>
        <row r="172">
          <cell r="AL172">
            <v>36.090000000000003</v>
          </cell>
        </row>
        <row r="173">
          <cell r="AL173">
            <v>20.100000000000001</v>
          </cell>
        </row>
        <row r="174">
          <cell r="AL174">
            <v>26.55</v>
          </cell>
        </row>
        <row r="175">
          <cell r="AL175">
            <v>44.8</v>
          </cell>
        </row>
        <row r="176">
          <cell r="AL176">
            <v>20.48</v>
          </cell>
        </row>
        <row r="177">
          <cell r="AL177">
            <v>23.35</v>
          </cell>
        </row>
        <row r="178">
          <cell r="AL178">
            <v>48.89</v>
          </cell>
        </row>
        <row r="179">
          <cell r="AL179">
            <v>29.74</v>
          </cell>
        </row>
        <row r="180">
          <cell r="AL180">
            <v>30.88</v>
          </cell>
        </row>
        <row r="181">
          <cell r="AL181">
            <v>44.83</v>
          </cell>
        </row>
        <row r="182">
          <cell r="AL182">
            <v>38.340000000000003</v>
          </cell>
        </row>
        <row r="183">
          <cell r="AL183">
            <v>20.6</v>
          </cell>
        </row>
        <row r="184">
          <cell r="AL184">
            <v>40.049999999999997</v>
          </cell>
        </row>
        <row r="185">
          <cell r="AL185">
            <v>34</v>
          </cell>
        </row>
        <row r="186">
          <cell r="AL186">
            <v>24.81</v>
          </cell>
        </row>
        <row r="187">
          <cell r="AL187">
            <v>45.4</v>
          </cell>
        </row>
        <row r="188">
          <cell r="AL188">
            <v>22.68</v>
          </cell>
        </row>
        <row r="189">
          <cell r="AL189">
            <v>43.84</v>
          </cell>
        </row>
        <row r="190">
          <cell r="AL190">
            <v>23.93</v>
          </cell>
        </row>
        <row r="191">
          <cell r="AL191">
            <v>26.78</v>
          </cell>
        </row>
        <row r="192">
          <cell r="AL192">
            <v>45.8</v>
          </cell>
        </row>
        <row r="193">
          <cell r="AL193">
            <v>37.369999999999997</v>
          </cell>
        </row>
        <row r="194">
          <cell r="AL194">
            <v>32.24</v>
          </cell>
        </row>
        <row r="195">
          <cell r="AL195">
            <v>30.51</v>
          </cell>
        </row>
        <row r="196">
          <cell r="AL196">
            <v>45.99</v>
          </cell>
        </row>
        <row r="197">
          <cell r="AL197">
            <v>34.4</v>
          </cell>
        </row>
        <row r="198">
          <cell r="AL198">
            <v>28.64</v>
          </cell>
        </row>
        <row r="199">
          <cell r="AL199">
            <v>29.65</v>
          </cell>
        </row>
        <row r="200">
          <cell r="AL200">
            <v>54.24</v>
          </cell>
        </row>
        <row r="201">
          <cell r="AL201">
            <v>38.72</v>
          </cell>
        </row>
        <row r="202">
          <cell r="AL202">
            <v>27.76</v>
          </cell>
        </row>
        <row r="203">
          <cell r="AL203">
            <v>45.79</v>
          </cell>
        </row>
        <row r="204">
          <cell r="AL204">
            <v>22.41</v>
          </cell>
        </row>
        <row r="205">
          <cell r="AL205">
            <v>26.46</v>
          </cell>
        </row>
        <row r="206">
          <cell r="AL206">
            <v>41.47</v>
          </cell>
        </row>
        <row r="207">
          <cell r="AL207">
            <v>35.26</v>
          </cell>
        </row>
        <row r="208">
          <cell r="AL208">
            <v>32.42</v>
          </cell>
        </row>
        <row r="209">
          <cell r="AL209">
            <v>26.3</v>
          </cell>
        </row>
        <row r="210">
          <cell r="AL210">
            <v>46.84</v>
          </cell>
        </row>
        <row r="211">
          <cell r="AL211">
            <v>33.409999999999997</v>
          </cell>
        </row>
        <row r="212">
          <cell r="AL212">
            <v>24.05</v>
          </cell>
        </row>
        <row r="213">
          <cell r="AL213">
            <v>26.99</v>
          </cell>
        </row>
        <row r="214">
          <cell r="AL214">
            <v>45.16</v>
          </cell>
        </row>
        <row r="215">
          <cell r="AL215">
            <v>21.58</v>
          </cell>
        </row>
        <row r="216">
          <cell r="AL216">
            <v>53.81</v>
          </cell>
        </row>
        <row r="217">
          <cell r="AL217">
            <v>41.67</v>
          </cell>
        </row>
        <row r="218">
          <cell r="AL218">
            <v>43.76</v>
          </cell>
        </row>
        <row r="219">
          <cell r="AL219">
            <v>34.65</v>
          </cell>
        </row>
        <row r="220">
          <cell r="AL220">
            <v>52.12</v>
          </cell>
        </row>
        <row r="221">
          <cell r="AL221">
            <v>47.63</v>
          </cell>
        </row>
        <row r="222">
          <cell r="AL222">
            <v>37.450000000000003</v>
          </cell>
        </row>
        <row r="223">
          <cell r="AL223">
            <v>40.39</v>
          </cell>
        </row>
        <row r="224">
          <cell r="AL224">
            <v>33.520000000000003</v>
          </cell>
        </row>
        <row r="225">
          <cell r="AL225">
            <v>54.04</v>
          </cell>
        </row>
        <row r="226">
          <cell r="AL226">
            <v>33.869999999999997</v>
          </cell>
        </row>
        <row r="227">
          <cell r="AL227">
            <v>54.46</v>
          </cell>
        </row>
        <row r="228">
          <cell r="AL228">
            <v>53.39</v>
          </cell>
        </row>
        <row r="229">
          <cell r="AL229">
            <v>63.11</v>
          </cell>
        </row>
        <row r="230">
          <cell r="AL230">
            <v>31.45</v>
          </cell>
        </row>
        <row r="231">
          <cell r="AL231">
            <v>35.909999999999997</v>
          </cell>
        </row>
        <row r="232">
          <cell r="AL232">
            <v>43.24</v>
          </cell>
        </row>
        <row r="233">
          <cell r="AL233">
            <v>34.64</v>
          </cell>
        </row>
        <row r="234">
          <cell r="AL234">
            <v>43.1</v>
          </cell>
        </row>
        <row r="235">
          <cell r="AL235">
            <v>65.98</v>
          </cell>
        </row>
        <row r="236">
          <cell r="AL236">
            <v>39.380000000000003</v>
          </cell>
        </row>
        <row r="237">
          <cell r="AL237">
            <v>38.64</v>
          </cell>
        </row>
        <row r="238">
          <cell r="AL238">
            <v>42.99</v>
          </cell>
        </row>
        <row r="239">
          <cell r="AL239">
            <v>74.03</v>
          </cell>
        </row>
        <row r="240">
          <cell r="AL240">
            <v>43</v>
          </cell>
        </row>
        <row r="241">
          <cell r="AL241">
            <v>59.29</v>
          </cell>
        </row>
        <row r="242">
          <cell r="AL242">
            <v>63.21</v>
          </cell>
        </row>
        <row r="243">
          <cell r="AL243">
            <v>43.46</v>
          </cell>
        </row>
        <row r="244">
          <cell r="AL244">
            <v>48.83</v>
          </cell>
        </row>
        <row r="245">
          <cell r="AL245">
            <v>79.28</v>
          </cell>
        </row>
        <row r="246">
          <cell r="AL246">
            <v>98.38</v>
          </cell>
        </row>
        <row r="247">
          <cell r="AL247">
            <v>72.94</v>
          </cell>
        </row>
        <row r="248">
          <cell r="AL248">
            <v>85.52</v>
          </cell>
        </row>
        <row r="249">
          <cell r="AL249">
            <v>45.55</v>
          </cell>
        </row>
        <row r="250">
          <cell r="AL250">
            <v>54.55</v>
          </cell>
        </row>
        <row r="251">
          <cell r="AL251">
            <v>41.16</v>
          </cell>
        </row>
        <row r="252">
          <cell r="AL252">
            <v>55.05</v>
          </cell>
        </row>
        <row r="253">
          <cell r="AL253">
            <v>50.34</v>
          </cell>
        </row>
        <row r="254">
          <cell r="AL254">
            <v>36.340000000000003</v>
          </cell>
        </row>
        <row r="255">
          <cell r="AL255">
            <v>47.71</v>
          </cell>
        </row>
        <row r="256">
          <cell r="AL256">
            <v>90.34</v>
          </cell>
        </row>
        <row r="257">
          <cell r="AL257">
            <v>61.74</v>
          </cell>
        </row>
        <row r="258">
          <cell r="AL258">
            <v>43.81</v>
          </cell>
        </row>
        <row r="259">
          <cell r="AL259">
            <v>55</v>
          </cell>
        </row>
        <row r="260">
          <cell r="AL260">
            <v>46.74</v>
          </cell>
        </row>
        <row r="261">
          <cell r="AL261">
            <v>83.46</v>
          </cell>
        </row>
        <row r="262">
          <cell r="AL262">
            <v>82.21</v>
          </cell>
        </row>
        <row r="263">
          <cell r="AL263">
            <v>81.2</v>
          </cell>
        </row>
        <row r="264">
          <cell r="AL264">
            <v>48.47</v>
          </cell>
        </row>
        <row r="265">
          <cell r="AL265">
            <v>47.06</v>
          </cell>
        </row>
        <row r="266">
          <cell r="AL266">
            <v>63.63</v>
          </cell>
        </row>
        <row r="267">
          <cell r="AL267">
            <v>37.659999999999997</v>
          </cell>
        </row>
        <row r="268">
          <cell r="AL268">
            <v>76.06</v>
          </cell>
        </row>
        <row r="269">
          <cell r="AL269">
            <v>69.92</v>
          </cell>
        </row>
        <row r="270">
          <cell r="AL270">
            <v>82.11</v>
          </cell>
        </row>
        <row r="271">
          <cell r="AL271">
            <v>58.01</v>
          </cell>
        </row>
        <row r="272">
          <cell r="AL272">
            <v>56.48</v>
          </cell>
        </row>
        <row r="273">
          <cell r="AL273">
            <v>61.32</v>
          </cell>
        </row>
        <row r="274">
          <cell r="AL274">
            <v>70.19</v>
          </cell>
        </row>
        <row r="275">
          <cell r="AL275">
            <v>48.13</v>
          </cell>
        </row>
        <row r="276">
          <cell r="AL276">
            <v>77.260000000000005</v>
          </cell>
        </row>
        <row r="277">
          <cell r="AL277">
            <v>54</v>
          </cell>
        </row>
        <row r="278">
          <cell r="AL278">
            <v>60.18</v>
          </cell>
        </row>
        <row r="279">
          <cell r="AL279">
            <v>51.04</v>
          </cell>
        </row>
        <row r="280">
          <cell r="AL280">
            <v>50.15</v>
          </cell>
        </row>
        <row r="281">
          <cell r="AL281">
            <v>62.87</v>
          </cell>
        </row>
        <row r="282">
          <cell r="AL282">
            <v>44.87</v>
          </cell>
        </row>
        <row r="283">
          <cell r="AL283">
            <v>51.5</v>
          </cell>
        </row>
        <row r="284">
          <cell r="AL284">
            <v>73.760000000000005</v>
          </cell>
        </row>
        <row r="285">
          <cell r="AL285">
            <v>58.3</v>
          </cell>
        </row>
        <row r="286">
          <cell r="AL286">
            <v>65.319999999999993</v>
          </cell>
        </row>
        <row r="287">
          <cell r="AL287">
            <v>62.55</v>
          </cell>
        </row>
        <row r="288">
          <cell r="AL288">
            <v>50.2</v>
          </cell>
        </row>
        <row r="289">
          <cell r="AL289">
            <v>67.17</v>
          </cell>
        </row>
        <row r="290">
          <cell r="AL290">
            <v>47.6</v>
          </cell>
        </row>
        <row r="291">
          <cell r="AL291">
            <v>56.02</v>
          </cell>
        </row>
        <row r="292">
          <cell r="AL292">
            <v>57.35</v>
          </cell>
        </row>
        <row r="293">
          <cell r="AL293">
            <v>50.73</v>
          </cell>
        </row>
        <row r="294">
          <cell r="AL294">
            <v>67.400000000000006</v>
          </cell>
        </row>
        <row r="295">
          <cell r="AL295">
            <v>47.11</v>
          </cell>
        </row>
        <row r="296">
          <cell r="AL296">
            <v>50.77</v>
          </cell>
        </row>
        <row r="297">
          <cell r="AL297">
            <v>47.02</v>
          </cell>
        </row>
        <row r="298">
          <cell r="AL298">
            <v>77.95</v>
          </cell>
        </row>
        <row r="299">
          <cell r="AL299">
            <v>53</v>
          </cell>
        </row>
        <row r="300">
          <cell r="AL300">
            <v>51.14</v>
          </cell>
        </row>
        <row r="301">
          <cell r="AL301">
            <v>62.13</v>
          </cell>
        </row>
        <row r="302">
          <cell r="AL302">
            <v>47.81</v>
          </cell>
        </row>
        <row r="303">
          <cell r="AL303">
            <v>59.91</v>
          </cell>
        </row>
        <row r="304">
          <cell r="AL304">
            <v>71.7</v>
          </cell>
        </row>
        <row r="305">
          <cell r="AL305">
            <v>55.54</v>
          </cell>
        </row>
        <row r="306">
          <cell r="AL306">
            <v>89.54</v>
          </cell>
        </row>
        <row r="307">
          <cell r="AL307">
            <v>74.92</v>
          </cell>
        </row>
        <row r="308">
          <cell r="AL308">
            <v>87.67</v>
          </cell>
        </row>
        <row r="309">
          <cell r="AL309">
            <v>106.46</v>
          </cell>
        </row>
        <row r="310">
          <cell r="AL310">
            <v>104.64</v>
          </cell>
        </row>
        <row r="311">
          <cell r="AL311">
            <v>71.27</v>
          </cell>
        </row>
        <row r="312">
          <cell r="AL312">
            <v>92.01</v>
          </cell>
        </row>
        <row r="313">
          <cell r="AL313">
            <v>109.29</v>
          </cell>
        </row>
        <row r="314">
          <cell r="AL314">
            <v>86.26</v>
          </cell>
        </row>
        <row r="315">
          <cell r="AL315">
            <v>110.78</v>
          </cell>
        </row>
        <row r="316">
          <cell r="AL316">
            <v>39.03</v>
          </cell>
        </row>
        <row r="317">
          <cell r="AL317">
            <v>43.24</v>
          </cell>
        </row>
        <row r="318">
          <cell r="AL318">
            <v>60.73</v>
          </cell>
        </row>
        <row r="319">
          <cell r="AL319">
            <v>53.83</v>
          </cell>
        </row>
        <row r="320">
          <cell r="AL320">
            <v>111.94</v>
          </cell>
        </row>
        <row r="321">
          <cell r="AL321">
            <v>91.55</v>
          </cell>
        </row>
        <row r="322">
          <cell r="AL322">
            <v>90.03</v>
          </cell>
        </row>
        <row r="323">
          <cell r="AL323">
            <v>89.29</v>
          </cell>
        </row>
        <row r="324">
          <cell r="AL324">
            <v>73.81</v>
          </cell>
        </row>
        <row r="325">
          <cell r="AL325">
            <v>94.06</v>
          </cell>
        </row>
        <row r="326">
          <cell r="AL326">
            <v>93.74</v>
          </cell>
        </row>
        <row r="327">
          <cell r="AL327">
            <v>120.09</v>
          </cell>
        </row>
        <row r="328">
          <cell r="AL328">
            <v>88.29</v>
          </cell>
        </row>
        <row r="329">
          <cell r="AL329">
            <v>109.31</v>
          </cell>
        </row>
        <row r="330">
          <cell r="AL330">
            <v>77.34</v>
          </cell>
        </row>
        <row r="331">
          <cell r="AL331">
            <v>59.49</v>
          </cell>
        </row>
        <row r="332">
          <cell r="AL332">
            <v>62.99</v>
          </cell>
        </row>
        <row r="333">
          <cell r="AL333">
            <v>57.24</v>
          </cell>
        </row>
        <row r="334">
          <cell r="AL334">
            <v>54.31</v>
          </cell>
        </row>
        <row r="335">
          <cell r="AL335">
            <v>84.07</v>
          </cell>
        </row>
        <row r="336">
          <cell r="AL336">
            <v>114.05</v>
          </cell>
        </row>
        <row r="337">
          <cell r="AL337">
            <v>89.39</v>
          </cell>
        </row>
        <row r="338">
          <cell r="AL338">
            <v>88.43</v>
          </cell>
        </row>
        <row r="339">
          <cell r="AL339">
            <v>95.67</v>
          </cell>
        </row>
        <row r="340">
          <cell r="AL340">
            <v>109.79</v>
          </cell>
        </row>
        <row r="341">
          <cell r="AL341">
            <v>69.81</v>
          </cell>
        </row>
        <row r="342">
          <cell r="AL342">
            <v>84.1</v>
          </cell>
        </row>
        <row r="343">
          <cell r="AL343">
            <v>57.9</v>
          </cell>
        </row>
        <row r="344">
          <cell r="AL344">
            <v>59.27</v>
          </cell>
        </row>
        <row r="345">
          <cell r="AL345">
            <v>82.52</v>
          </cell>
        </row>
        <row r="346">
          <cell r="AL346">
            <v>59.87</v>
          </cell>
        </row>
        <row r="347">
          <cell r="AL347">
            <v>75.650000000000006</v>
          </cell>
        </row>
        <row r="348">
          <cell r="AL348">
            <v>63.26</v>
          </cell>
        </row>
        <row r="349">
          <cell r="AL349">
            <v>53.73</v>
          </cell>
        </row>
        <row r="350">
          <cell r="AL350">
            <v>48.1</v>
          </cell>
        </row>
        <row r="351">
          <cell r="AL351">
            <v>67.959999999999994</v>
          </cell>
        </row>
        <row r="352">
          <cell r="AL352">
            <v>81.96</v>
          </cell>
        </row>
        <row r="353">
          <cell r="AL353">
            <v>79.13</v>
          </cell>
        </row>
        <row r="354">
          <cell r="AL354">
            <v>75.16</v>
          </cell>
        </row>
        <row r="355">
          <cell r="AL355">
            <v>92.01</v>
          </cell>
        </row>
        <row r="356">
          <cell r="AL356">
            <v>86.67</v>
          </cell>
        </row>
        <row r="357">
          <cell r="AL357">
            <v>67.150000000000006</v>
          </cell>
        </row>
        <row r="358">
          <cell r="AL358">
            <v>43.71</v>
          </cell>
        </row>
        <row r="359">
          <cell r="AL359">
            <v>64.489999999999995</v>
          </cell>
        </row>
        <row r="360">
          <cell r="AL360">
            <v>64.88</v>
          </cell>
        </row>
        <row r="361">
          <cell r="AL361">
            <v>62.92</v>
          </cell>
        </row>
        <row r="362">
          <cell r="AL362">
            <v>84.35</v>
          </cell>
        </row>
        <row r="363">
          <cell r="AL363">
            <v>109.71</v>
          </cell>
        </row>
        <row r="364">
          <cell r="AL364">
            <v>85.85</v>
          </cell>
        </row>
        <row r="365">
          <cell r="AL365">
            <v>85.57</v>
          </cell>
        </row>
        <row r="366">
          <cell r="AL366">
            <v>53.31</v>
          </cell>
        </row>
        <row r="367">
          <cell r="AL367">
            <v>54.91</v>
          </cell>
        </row>
        <row r="368">
          <cell r="AL368">
            <v>53.15</v>
          </cell>
        </row>
        <row r="369">
          <cell r="AL369">
            <v>70.349999999999994</v>
          </cell>
        </row>
        <row r="370">
          <cell r="AL370">
            <v>46.41</v>
          </cell>
        </row>
        <row r="371">
          <cell r="AL371">
            <v>67.17</v>
          </cell>
        </row>
        <row r="372">
          <cell r="AL372">
            <v>46</v>
          </cell>
        </row>
        <row r="373">
          <cell r="AL373">
            <v>66.3</v>
          </cell>
        </row>
        <row r="374">
          <cell r="AL374">
            <v>57.54</v>
          </cell>
        </row>
        <row r="375">
          <cell r="AL375">
            <v>74.77</v>
          </cell>
        </row>
        <row r="376">
          <cell r="AL376">
            <v>36.29</v>
          </cell>
        </row>
        <row r="377">
          <cell r="AL377">
            <v>8.24</v>
          </cell>
        </row>
        <row r="378">
          <cell r="AL378">
            <v>8.07</v>
          </cell>
        </row>
        <row r="379">
          <cell r="AL379">
            <v>11.19</v>
          </cell>
        </row>
        <row r="380">
          <cell r="AL380">
            <v>16.399999999999999</v>
          </cell>
        </row>
        <row r="381">
          <cell r="AL381">
            <v>18.440000000000001</v>
          </cell>
        </row>
        <row r="382">
          <cell r="AL382">
            <v>54.07</v>
          </cell>
        </row>
        <row r="383">
          <cell r="AL383">
            <v>43.01</v>
          </cell>
        </row>
        <row r="384">
          <cell r="AL384">
            <v>41.59</v>
          </cell>
        </row>
        <row r="385">
          <cell r="AL385">
            <v>46.52</v>
          </cell>
        </row>
        <row r="386">
          <cell r="AL386">
            <v>61.33</v>
          </cell>
        </row>
        <row r="387">
          <cell r="AL387">
            <v>43.67</v>
          </cell>
        </row>
        <row r="388">
          <cell r="AL388">
            <v>58.61</v>
          </cell>
        </row>
        <row r="389">
          <cell r="AL389">
            <v>60.93</v>
          </cell>
        </row>
        <row r="390">
          <cell r="AL390">
            <v>48.06</v>
          </cell>
        </row>
        <row r="391">
          <cell r="AL391">
            <v>44.12</v>
          </cell>
        </row>
        <row r="392">
          <cell r="AL392">
            <v>43.06</v>
          </cell>
        </row>
        <row r="393">
          <cell r="AL393">
            <v>42.21</v>
          </cell>
        </row>
        <row r="394">
          <cell r="AL394">
            <v>46.1</v>
          </cell>
        </row>
        <row r="395">
          <cell r="AL395">
            <v>52.82</v>
          </cell>
        </row>
        <row r="396">
          <cell r="AL396">
            <v>72.39</v>
          </cell>
        </row>
        <row r="397">
          <cell r="AL397">
            <v>77.459999999999994</v>
          </cell>
        </row>
        <row r="398">
          <cell r="AL398">
            <v>49.85</v>
          </cell>
        </row>
        <row r="399">
          <cell r="AL399">
            <v>71.83</v>
          </cell>
        </row>
        <row r="400">
          <cell r="AL400">
            <v>64.83</v>
          </cell>
        </row>
        <row r="401">
          <cell r="AL401">
            <v>56.75</v>
          </cell>
        </row>
        <row r="402">
          <cell r="AL402">
            <v>52.48</v>
          </cell>
        </row>
        <row r="403">
          <cell r="AL403">
            <v>67.290000000000006</v>
          </cell>
        </row>
        <row r="404">
          <cell r="AL404">
            <v>46.25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72"/>
  <sheetViews>
    <sheetView tabSelected="1" zoomScale="70" zoomScaleNormal="70" workbookViewId="0">
      <selection activeCell="F86" sqref="F86"/>
    </sheetView>
  </sheetViews>
  <sheetFormatPr defaultColWidth="9" defaultRowHeight="15" x14ac:dyDescent="0.2"/>
  <cols>
    <col min="1" max="2" width="7.5703125" style="1" customWidth="1"/>
    <col min="3" max="3" width="9.28515625" style="8" customWidth="1"/>
    <col min="4" max="4" width="9.28515625" style="3" customWidth="1"/>
    <col min="5" max="6" width="9.28515625" style="8" customWidth="1"/>
    <col min="7" max="7" width="9.28515625" style="9" customWidth="1"/>
    <col min="8" max="8" width="11.7109375" style="8" customWidth="1"/>
    <col min="9" max="10" width="9.28515625" style="8" customWidth="1"/>
    <col min="11" max="11" width="9.28515625" style="9" customWidth="1"/>
    <col min="12" max="13" width="9.28515625" style="11" customWidth="1"/>
    <col min="14" max="14" width="11.7109375" style="9" customWidth="1"/>
    <col min="15" max="15" width="25.140625" style="8" customWidth="1"/>
    <col min="16" max="16" width="15.85546875" style="11" customWidth="1"/>
    <col min="17" max="17" width="10.7109375" style="12" customWidth="1"/>
    <col min="18" max="18" width="10.7109375" style="13" customWidth="1"/>
    <col min="19" max="19" width="11.7109375" style="8" customWidth="1"/>
    <col min="20" max="20" width="9" style="16"/>
    <col min="21" max="21" width="9" style="16" customWidth="1"/>
    <col min="22" max="256" width="9" style="16"/>
    <col min="257" max="258" width="7.5703125" style="16" customWidth="1"/>
    <col min="259" max="263" width="9.28515625" style="16" customWidth="1"/>
    <col min="264" max="264" width="11.7109375" style="16" customWidth="1"/>
    <col min="265" max="269" width="9.28515625" style="16" customWidth="1"/>
    <col min="270" max="270" width="11.7109375" style="16" customWidth="1"/>
    <col min="271" max="271" width="25.140625" style="16" customWidth="1"/>
    <col min="272" max="272" width="15.85546875" style="16" customWidth="1"/>
    <col min="273" max="274" width="10.7109375" style="16" customWidth="1"/>
    <col min="275" max="275" width="11.7109375" style="16" customWidth="1"/>
    <col min="276" max="276" width="9" style="16"/>
    <col min="277" max="277" width="9" style="16" customWidth="1"/>
    <col min="278" max="512" width="9" style="16"/>
    <col min="513" max="514" width="7.5703125" style="16" customWidth="1"/>
    <col min="515" max="519" width="9.28515625" style="16" customWidth="1"/>
    <col min="520" max="520" width="11.7109375" style="16" customWidth="1"/>
    <col min="521" max="525" width="9.28515625" style="16" customWidth="1"/>
    <col min="526" max="526" width="11.7109375" style="16" customWidth="1"/>
    <col min="527" max="527" width="25.140625" style="16" customWidth="1"/>
    <col min="528" max="528" width="15.85546875" style="16" customWidth="1"/>
    <col min="529" max="530" width="10.7109375" style="16" customWidth="1"/>
    <col min="531" max="531" width="11.7109375" style="16" customWidth="1"/>
    <col min="532" max="532" width="9" style="16"/>
    <col min="533" max="533" width="9" style="16" customWidth="1"/>
    <col min="534" max="768" width="9" style="16"/>
    <col min="769" max="770" width="7.5703125" style="16" customWidth="1"/>
    <col min="771" max="775" width="9.28515625" style="16" customWidth="1"/>
    <col min="776" max="776" width="11.7109375" style="16" customWidth="1"/>
    <col min="777" max="781" width="9.28515625" style="16" customWidth="1"/>
    <col min="782" max="782" width="11.7109375" style="16" customWidth="1"/>
    <col min="783" max="783" width="25.140625" style="16" customWidth="1"/>
    <col min="784" max="784" width="15.85546875" style="16" customWidth="1"/>
    <col min="785" max="786" width="10.7109375" style="16" customWidth="1"/>
    <col min="787" max="787" width="11.7109375" style="16" customWidth="1"/>
    <col min="788" max="788" width="9" style="16"/>
    <col min="789" max="789" width="9" style="16" customWidth="1"/>
    <col min="790" max="1024" width="9" style="16"/>
    <col min="1025" max="1026" width="7.5703125" style="16" customWidth="1"/>
    <col min="1027" max="1031" width="9.28515625" style="16" customWidth="1"/>
    <col min="1032" max="1032" width="11.7109375" style="16" customWidth="1"/>
    <col min="1033" max="1037" width="9.28515625" style="16" customWidth="1"/>
    <col min="1038" max="1038" width="11.7109375" style="16" customWidth="1"/>
    <col min="1039" max="1039" width="25.140625" style="16" customWidth="1"/>
    <col min="1040" max="1040" width="15.85546875" style="16" customWidth="1"/>
    <col min="1041" max="1042" width="10.7109375" style="16" customWidth="1"/>
    <col min="1043" max="1043" width="11.7109375" style="16" customWidth="1"/>
    <col min="1044" max="1044" width="9" style="16"/>
    <col min="1045" max="1045" width="9" style="16" customWidth="1"/>
    <col min="1046" max="1280" width="9" style="16"/>
    <col min="1281" max="1282" width="7.5703125" style="16" customWidth="1"/>
    <col min="1283" max="1287" width="9.28515625" style="16" customWidth="1"/>
    <col min="1288" max="1288" width="11.7109375" style="16" customWidth="1"/>
    <col min="1289" max="1293" width="9.28515625" style="16" customWidth="1"/>
    <col min="1294" max="1294" width="11.7109375" style="16" customWidth="1"/>
    <col min="1295" max="1295" width="25.140625" style="16" customWidth="1"/>
    <col min="1296" max="1296" width="15.85546875" style="16" customWidth="1"/>
    <col min="1297" max="1298" width="10.7109375" style="16" customWidth="1"/>
    <col min="1299" max="1299" width="11.7109375" style="16" customWidth="1"/>
    <col min="1300" max="1300" width="9" style="16"/>
    <col min="1301" max="1301" width="9" style="16" customWidth="1"/>
    <col min="1302" max="1536" width="9" style="16"/>
    <col min="1537" max="1538" width="7.5703125" style="16" customWidth="1"/>
    <col min="1539" max="1543" width="9.28515625" style="16" customWidth="1"/>
    <col min="1544" max="1544" width="11.7109375" style="16" customWidth="1"/>
    <col min="1545" max="1549" width="9.28515625" style="16" customWidth="1"/>
    <col min="1550" max="1550" width="11.7109375" style="16" customWidth="1"/>
    <col min="1551" max="1551" width="25.140625" style="16" customWidth="1"/>
    <col min="1552" max="1552" width="15.85546875" style="16" customWidth="1"/>
    <col min="1553" max="1554" width="10.7109375" style="16" customWidth="1"/>
    <col min="1555" max="1555" width="11.7109375" style="16" customWidth="1"/>
    <col min="1556" max="1556" width="9" style="16"/>
    <col min="1557" max="1557" width="9" style="16" customWidth="1"/>
    <col min="1558" max="1792" width="9" style="16"/>
    <col min="1793" max="1794" width="7.5703125" style="16" customWidth="1"/>
    <col min="1795" max="1799" width="9.28515625" style="16" customWidth="1"/>
    <col min="1800" max="1800" width="11.7109375" style="16" customWidth="1"/>
    <col min="1801" max="1805" width="9.28515625" style="16" customWidth="1"/>
    <col min="1806" max="1806" width="11.7109375" style="16" customWidth="1"/>
    <col min="1807" max="1807" width="25.140625" style="16" customWidth="1"/>
    <col min="1808" max="1808" width="15.85546875" style="16" customWidth="1"/>
    <col min="1809" max="1810" width="10.7109375" style="16" customWidth="1"/>
    <col min="1811" max="1811" width="11.7109375" style="16" customWidth="1"/>
    <col min="1812" max="1812" width="9" style="16"/>
    <col min="1813" max="1813" width="9" style="16" customWidth="1"/>
    <col min="1814" max="2048" width="9" style="16"/>
    <col min="2049" max="2050" width="7.5703125" style="16" customWidth="1"/>
    <col min="2051" max="2055" width="9.28515625" style="16" customWidth="1"/>
    <col min="2056" max="2056" width="11.7109375" style="16" customWidth="1"/>
    <col min="2057" max="2061" width="9.28515625" style="16" customWidth="1"/>
    <col min="2062" max="2062" width="11.7109375" style="16" customWidth="1"/>
    <col min="2063" max="2063" width="25.140625" style="16" customWidth="1"/>
    <col min="2064" max="2064" width="15.85546875" style="16" customWidth="1"/>
    <col min="2065" max="2066" width="10.7109375" style="16" customWidth="1"/>
    <col min="2067" max="2067" width="11.7109375" style="16" customWidth="1"/>
    <col min="2068" max="2068" width="9" style="16"/>
    <col min="2069" max="2069" width="9" style="16" customWidth="1"/>
    <col min="2070" max="2304" width="9" style="16"/>
    <col min="2305" max="2306" width="7.5703125" style="16" customWidth="1"/>
    <col min="2307" max="2311" width="9.28515625" style="16" customWidth="1"/>
    <col min="2312" max="2312" width="11.7109375" style="16" customWidth="1"/>
    <col min="2313" max="2317" width="9.28515625" style="16" customWidth="1"/>
    <col min="2318" max="2318" width="11.7109375" style="16" customWidth="1"/>
    <col min="2319" max="2319" width="25.140625" style="16" customWidth="1"/>
    <col min="2320" max="2320" width="15.85546875" style="16" customWidth="1"/>
    <col min="2321" max="2322" width="10.7109375" style="16" customWidth="1"/>
    <col min="2323" max="2323" width="11.7109375" style="16" customWidth="1"/>
    <col min="2324" max="2324" width="9" style="16"/>
    <col min="2325" max="2325" width="9" style="16" customWidth="1"/>
    <col min="2326" max="2560" width="9" style="16"/>
    <col min="2561" max="2562" width="7.5703125" style="16" customWidth="1"/>
    <col min="2563" max="2567" width="9.28515625" style="16" customWidth="1"/>
    <col min="2568" max="2568" width="11.7109375" style="16" customWidth="1"/>
    <col min="2569" max="2573" width="9.28515625" style="16" customWidth="1"/>
    <col min="2574" max="2574" width="11.7109375" style="16" customWidth="1"/>
    <col min="2575" max="2575" width="25.140625" style="16" customWidth="1"/>
    <col min="2576" max="2576" width="15.85546875" style="16" customWidth="1"/>
    <col min="2577" max="2578" width="10.7109375" style="16" customWidth="1"/>
    <col min="2579" max="2579" width="11.7109375" style="16" customWidth="1"/>
    <col min="2580" max="2580" width="9" style="16"/>
    <col min="2581" max="2581" width="9" style="16" customWidth="1"/>
    <col min="2582" max="2816" width="9" style="16"/>
    <col min="2817" max="2818" width="7.5703125" style="16" customWidth="1"/>
    <col min="2819" max="2823" width="9.28515625" style="16" customWidth="1"/>
    <col min="2824" max="2824" width="11.7109375" style="16" customWidth="1"/>
    <col min="2825" max="2829" width="9.28515625" style="16" customWidth="1"/>
    <col min="2830" max="2830" width="11.7109375" style="16" customWidth="1"/>
    <col min="2831" max="2831" width="25.140625" style="16" customWidth="1"/>
    <col min="2832" max="2832" width="15.85546875" style="16" customWidth="1"/>
    <col min="2833" max="2834" width="10.7109375" style="16" customWidth="1"/>
    <col min="2835" max="2835" width="11.7109375" style="16" customWidth="1"/>
    <col min="2836" max="2836" width="9" style="16"/>
    <col min="2837" max="2837" width="9" style="16" customWidth="1"/>
    <col min="2838" max="3072" width="9" style="16"/>
    <col min="3073" max="3074" width="7.5703125" style="16" customWidth="1"/>
    <col min="3075" max="3079" width="9.28515625" style="16" customWidth="1"/>
    <col min="3080" max="3080" width="11.7109375" style="16" customWidth="1"/>
    <col min="3081" max="3085" width="9.28515625" style="16" customWidth="1"/>
    <col min="3086" max="3086" width="11.7109375" style="16" customWidth="1"/>
    <col min="3087" max="3087" width="25.140625" style="16" customWidth="1"/>
    <col min="3088" max="3088" width="15.85546875" style="16" customWidth="1"/>
    <col min="3089" max="3090" width="10.7109375" style="16" customWidth="1"/>
    <col min="3091" max="3091" width="11.7109375" style="16" customWidth="1"/>
    <col min="3092" max="3092" width="9" style="16"/>
    <col min="3093" max="3093" width="9" style="16" customWidth="1"/>
    <col min="3094" max="3328" width="9" style="16"/>
    <col min="3329" max="3330" width="7.5703125" style="16" customWidth="1"/>
    <col min="3331" max="3335" width="9.28515625" style="16" customWidth="1"/>
    <col min="3336" max="3336" width="11.7109375" style="16" customWidth="1"/>
    <col min="3337" max="3341" width="9.28515625" style="16" customWidth="1"/>
    <col min="3342" max="3342" width="11.7109375" style="16" customWidth="1"/>
    <col min="3343" max="3343" width="25.140625" style="16" customWidth="1"/>
    <col min="3344" max="3344" width="15.85546875" style="16" customWidth="1"/>
    <col min="3345" max="3346" width="10.7109375" style="16" customWidth="1"/>
    <col min="3347" max="3347" width="11.7109375" style="16" customWidth="1"/>
    <col min="3348" max="3348" width="9" style="16"/>
    <col min="3349" max="3349" width="9" style="16" customWidth="1"/>
    <col min="3350" max="3584" width="9" style="16"/>
    <col min="3585" max="3586" width="7.5703125" style="16" customWidth="1"/>
    <col min="3587" max="3591" width="9.28515625" style="16" customWidth="1"/>
    <col min="3592" max="3592" width="11.7109375" style="16" customWidth="1"/>
    <col min="3593" max="3597" width="9.28515625" style="16" customWidth="1"/>
    <col min="3598" max="3598" width="11.7109375" style="16" customWidth="1"/>
    <col min="3599" max="3599" width="25.140625" style="16" customWidth="1"/>
    <col min="3600" max="3600" width="15.85546875" style="16" customWidth="1"/>
    <col min="3601" max="3602" width="10.7109375" style="16" customWidth="1"/>
    <col min="3603" max="3603" width="11.7109375" style="16" customWidth="1"/>
    <col min="3604" max="3604" width="9" style="16"/>
    <col min="3605" max="3605" width="9" style="16" customWidth="1"/>
    <col min="3606" max="3840" width="9" style="16"/>
    <col min="3841" max="3842" width="7.5703125" style="16" customWidth="1"/>
    <col min="3843" max="3847" width="9.28515625" style="16" customWidth="1"/>
    <col min="3848" max="3848" width="11.7109375" style="16" customWidth="1"/>
    <col min="3849" max="3853" width="9.28515625" style="16" customWidth="1"/>
    <col min="3854" max="3854" width="11.7109375" style="16" customWidth="1"/>
    <col min="3855" max="3855" width="25.140625" style="16" customWidth="1"/>
    <col min="3856" max="3856" width="15.85546875" style="16" customWidth="1"/>
    <col min="3857" max="3858" width="10.7109375" style="16" customWidth="1"/>
    <col min="3859" max="3859" width="11.7109375" style="16" customWidth="1"/>
    <col min="3860" max="3860" width="9" style="16"/>
    <col min="3861" max="3861" width="9" style="16" customWidth="1"/>
    <col min="3862" max="4096" width="9" style="16"/>
    <col min="4097" max="4098" width="7.5703125" style="16" customWidth="1"/>
    <col min="4099" max="4103" width="9.28515625" style="16" customWidth="1"/>
    <col min="4104" max="4104" width="11.7109375" style="16" customWidth="1"/>
    <col min="4105" max="4109" width="9.28515625" style="16" customWidth="1"/>
    <col min="4110" max="4110" width="11.7109375" style="16" customWidth="1"/>
    <col min="4111" max="4111" width="25.140625" style="16" customWidth="1"/>
    <col min="4112" max="4112" width="15.85546875" style="16" customWidth="1"/>
    <col min="4113" max="4114" width="10.7109375" style="16" customWidth="1"/>
    <col min="4115" max="4115" width="11.7109375" style="16" customWidth="1"/>
    <col min="4116" max="4116" width="9" style="16"/>
    <col min="4117" max="4117" width="9" style="16" customWidth="1"/>
    <col min="4118" max="4352" width="9" style="16"/>
    <col min="4353" max="4354" width="7.5703125" style="16" customWidth="1"/>
    <col min="4355" max="4359" width="9.28515625" style="16" customWidth="1"/>
    <col min="4360" max="4360" width="11.7109375" style="16" customWidth="1"/>
    <col min="4361" max="4365" width="9.28515625" style="16" customWidth="1"/>
    <col min="4366" max="4366" width="11.7109375" style="16" customWidth="1"/>
    <col min="4367" max="4367" width="25.140625" style="16" customWidth="1"/>
    <col min="4368" max="4368" width="15.85546875" style="16" customWidth="1"/>
    <col min="4369" max="4370" width="10.7109375" style="16" customWidth="1"/>
    <col min="4371" max="4371" width="11.7109375" style="16" customWidth="1"/>
    <col min="4372" max="4372" width="9" style="16"/>
    <col min="4373" max="4373" width="9" style="16" customWidth="1"/>
    <col min="4374" max="4608" width="9" style="16"/>
    <col min="4609" max="4610" width="7.5703125" style="16" customWidth="1"/>
    <col min="4611" max="4615" width="9.28515625" style="16" customWidth="1"/>
    <col min="4616" max="4616" width="11.7109375" style="16" customWidth="1"/>
    <col min="4617" max="4621" width="9.28515625" style="16" customWidth="1"/>
    <col min="4622" max="4622" width="11.7109375" style="16" customWidth="1"/>
    <col min="4623" max="4623" width="25.140625" style="16" customWidth="1"/>
    <col min="4624" max="4624" width="15.85546875" style="16" customWidth="1"/>
    <col min="4625" max="4626" width="10.7109375" style="16" customWidth="1"/>
    <col min="4627" max="4627" width="11.7109375" style="16" customWidth="1"/>
    <col min="4628" max="4628" width="9" style="16"/>
    <col min="4629" max="4629" width="9" style="16" customWidth="1"/>
    <col min="4630" max="4864" width="9" style="16"/>
    <col min="4865" max="4866" width="7.5703125" style="16" customWidth="1"/>
    <col min="4867" max="4871" width="9.28515625" style="16" customWidth="1"/>
    <col min="4872" max="4872" width="11.7109375" style="16" customWidth="1"/>
    <col min="4873" max="4877" width="9.28515625" style="16" customWidth="1"/>
    <col min="4878" max="4878" width="11.7109375" style="16" customWidth="1"/>
    <col min="4879" max="4879" width="25.140625" style="16" customWidth="1"/>
    <col min="4880" max="4880" width="15.85546875" style="16" customWidth="1"/>
    <col min="4881" max="4882" width="10.7109375" style="16" customWidth="1"/>
    <col min="4883" max="4883" width="11.7109375" style="16" customWidth="1"/>
    <col min="4884" max="4884" width="9" style="16"/>
    <col min="4885" max="4885" width="9" style="16" customWidth="1"/>
    <col min="4886" max="5120" width="9" style="16"/>
    <col min="5121" max="5122" width="7.5703125" style="16" customWidth="1"/>
    <col min="5123" max="5127" width="9.28515625" style="16" customWidth="1"/>
    <col min="5128" max="5128" width="11.7109375" style="16" customWidth="1"/>
    <col min="5129" max="5133" width="9.28515625" style="16" customWidth="1"/>
    <col min="5134" max="5134" width="11.7109375" style="16" customWidth="1"/>
    <col min="5135" max="5135" width="25.140625" style="16" customWidth="1"/>
    <col min="5136" max="5136" width="15.85546875" style="16" customWidth="1"/>
    <col min="5137" max="5138" width="10.7109375" style="16" customWidth="1"/>
    <col min="5139" max="5139" width="11.7109375" style="16" customWidth="1"/>
    <col min="5140" max="5140" width="9" style="16"/>
    <col min="5141" max="5141" width="9" style="16" customWidth="1"/>
    <col min="5142" max="5376" width="9" style="16"/>
    <col min="5377" max="5378" width="7.5703125" style="16" customWidth="1"/>
    <col min="5379" max="5383" width="9.28515625" style="16" customWidth="1"/>
    <col min="5384" max="5384" width="11.7109375" style="16" customWidth="1"/>
    <col min="5385" max="5389" width="9.28515625" style="16" customWidth="1"/>
    <col min="5390" max="5390" width="11.7109375" style="16" customWidth="1"/>
    <col min="5391" max="5391" width="25.140625" style="16" customWidth="1"/>
    <col min="5392" max="5392" width="15.85546875" style="16" customWidth="1"/>
    <col min="5393" max="5394" width="10.7109375" style="16" customWidth="1"/>
    <col min="5395" max="5395" width="11.7109375" style="16" customWidth="1"/>
    <col min="5396" max="5396" width="9" style="16"/>
    <col min="5397" max="5397" width="9" style="16" customWidth="1"/>
    <col min="5398" max="5632" width="9" style="16"/>
    <col min="5633" max="5634" width="7.5703125" style="16" customWidth="1"/>
    <col min="5635" max="5639" width="9.28515625" style="16" customWidth="1"/>
    <col min="5640" max="5640" width="11.7109375" style="16" customWidth="1"/>
    <col min="5641" max="5645" width="9.28515625" style="16" customWidth="1"/>
    <col min="5646" max="5646" width="11.7109375" style="16" customWidth="1"/>
    <col min="5647" max="5647" width="25.140625" style="16" customWidth="1"/>
    <col min="5648" max="5648" width="15.85546875" style="16" customWidth="1"/>
    <col min="5649" max="5650" width="10.7109375" style="16" customWidth="1"/>
    <col min="5651" max="5651" width="11.7109375" style="16" customWidth="1"/>
    <col min="5652" max="5652" width="9" style="16"/>
    <col min="5653" max="5653" width="9" style="16" customWidth="1"/>
    <col min="5654" max="5888" width="9" style="16"/>
    <col min="5889" max="5890" width="7.5703125" style="16" customWidth="1"/>
    <col min="5891" max="5895" width="9.28515625" style="16" customWidth="1"/>
    <col min="5896" max="5896" width="11.7109375" style="16" customWidth="1"/>
    <col min="5897" max="5901" width="9.28515625" style="16" customWidth="1"/>
    <col min="5902" max="5902" width="11.7109375" style="16" customWidth="1"/>
    <col min="5903" max="5903" width="25.140625" style="16" customWidth="1"/>
    <col min="5904" max="5904" width="15.85546875" style="16" customWidth="1"/>
    <col min="5905" max="5906" width="10.7109375" style="16" customWidth="1"/>
    <col min="5907" max="5907" width="11.7109375" style="16" customWidth="1"/>
    <col min="5908" max="5908" width="9" style="16"/>
    <col min="5909" max="5909" width="9" style="16" customWidth="1"/>
    <col min="5910" max="6144" width="9" style="16"/>
    <col min="6145" max="6146" width="7.5703125" style="16" customWidth="1"/>
    <col min="6147" max="6151" width="9.28515625" style="16" customWidth="1"/>
    <col min="6152" max="6152" width="11.7109375" style="16" customWidth="1"/>
    <col min="6153" max="6157" width="9.28515625" style="16" customWidth="1"/>
    <col min="6158" max="6158" width="11.7109375" style="16" customWidth="1"/>
    <col min="6159" max="6159" width="25.140625" style="16" customWidth="1"/>
    <col min="6160" max="6160" width="15.85546875" style="16" customWidth="1"/>
    <col min="6161" max="6162" width="10.7109375" style="16" customWidth="1"/>
    <col min="6163" max="6163" width="11.7109375" style="16" customWidth="1"/>
    <col min="6164" max="6164" width="9" style="16"/>
    <col min="6165" max="6165" width="9" style="16" customWidth="1"/>
    <col min="6166" max="6400" width="9" style="16"/>
    <col min="6401" max="6402" width="7.5703125" style="16" customWidth="1"/>
    <col min="6403" max="6407" width="9.28515625" style="16" customWidth="1"/>
    <col min="6408" max="6408" width="11.7109375" style="16" customWidth="1"/>
    <col min="6409" max="6413" width="9.28515625" style="16" customWidth="1"/>
    <col min="6414" max="6414" width="11.7109375" style="16" customWidth="1"/>
    <col min="6415" max="6415" width="25.140625" style="16" customWidth="1"/>
    <col min="6416" max="6416" width="15.85546875" style="16" customWidth="1"/>
    <col min="6417" max="6418" width="10.7109375" style="16" customWidth="1"/>
    <col min="6419" max="6419" width="11.7109375" style="16" customWidth="1"/>
    <col min="6420" max="6420" width="9" style="16"/>
    <col min="6421" max="6421" width="9" style="16" customWidth="1"/>
    <col min="6422" max="6656" width="9" style="16"/>
    <col min="6657" max="6658" width="7.5703125" style="16" customWidth="1"/>
    <col min="6659" max="6663" width="9.28515625" style="16" customWidth="1"/>
    <col min="6664" max="6664" width="11.7109375" style="16" customWidth="1"/>
    <col min="6665" max="6669" width="9.28515625" style="16" customWidth="1"/>
    <col min="6670" max="6670" width="11.7109375" style="16" customWidth="1"/>
    <col min="6671" max="6671" width="25.140625" style="16" customWidth="1"/>
    <col min="6672" max="6672" width="15.85546875" style="16" customWidth="1"/>
    <col min="6673" max="6674" width="10.7109375" style="16" customWidth="1"/>
    <col min="6675" max="6675" width="11.7109375" style="16" customWidth="1"/>
    <col min="6676" max="6676" width="9" style="16"/>
    <col min="6677" max="6677" width="9" style="16" customWidth="1"/>
    <col min="6678" max="6912" width="9" style="16"/>
    <col min="6913" max="6914" width="7.5703125" style="16" customWidth="1"/>
    <col min="6915" max="6919" width="9.28515625" style="16" customWidth="1"/>
    <col min="6920" max="6920" width="11.7109375" style="16" customWidth="1"/>
    <col min="6921" max="6925" width="9.28515625" style="16" customWidth="1"/>
    <col min="6926" max="6926" width="11.7109375" style="16" customWidth="1"/>
    <col min="6927" max="6927" width="25.140625" style="16" customWidth="1"/>
    <col min="6928" max="6928" width="15.85546875" style="16" customWidth="1"/>
    <col min="6929" max="6930" width="10.7109375" style="16" customWidth="1"/>
    <col min="6931" max="6931" width="11.7109375" style="16" customWidth="1"/>
    <col min="6932" max="6932" width="9" style="16"/>
    <col min="6933" max="6933" width="9" style="16" customWidth="1"/>
    <col min="6934" max="7168" width="9" style="16"/>
    <col min="7169" max="7170" width="7.5703125" style="16" customWidth="1"/>
    <col min="7171" max="7175" width="9.28515625" style="16" customWidth="1"/>
    <col min="7176" max="7176" width="11.7109375" style="16" customWidth="1"/>
    <col min="7177" max="7181" width="9.28515625" style="16" customWidth="1"/>
    <col min="7182" max="7182" width="11.7109375" style="16" customWidth="1"/>
    <col min="7183" max="7183" width="25.140625" style="16" customWidth="1"/>
    <col min="7184" max="7184" width="15.85546875" style="16" customWidth="1"/>
    <col min="7185" max="7186" width="10.7109375" style="16" customWidth="1"/>
    <col min="7187" max="7187" width="11.7109375" style="16" customWidth="1"/>
    <col min="7188" max="7188" width="9" style="16"/>
    <col min="7189" max="7189" width="9" style="16" customWidth="1"/>
    <col min="7190" max="7424" width="9" style="16"/>
    <col min="7425" max="7426" width="7.5703125" style="16" customWidth="1"/>
    <col min="7427" max="7431" width="9.28515625" style="16" customWidth="1"/>
    <col min="7432" max="7432" width="11.7109375" style="16" customWidth="1"/>
    <col min="7433" max="7437" width="9.28515625" style="16" customWidth="1"/>
    <col min="7438" max="7438" width="11.7109375" style="16" customWidth="1"/>
    <col min="7439" max="7439" width="25.140625" style="16" customWidth="1"/>
    <col min="7440" max="7440" width="15.85546875" style="16" customWidth="1"/>
    <col min="7441" max="7442" width="10.7109375" style="16" customWidth="1"/>
    <col min="7443" max="7443" width="11.7109375" style="16" customWidth="1"/>
    <col min="7444" max="7444" width="9" style="16"/>
    <col min="7445" max="7445" width="9" style="16" customWidth="1"/>
    <col min="7446" max="7680" width="9" style="16"/>
    <col min="7681" max="7682" width="7.5703125" style="16" customWidth="1"/>
    <col min="7683" max="7687" width="9.28515625" style="16" customWidth="1"/>
    <col min="7688" max="7688" width="11.7109375" style="16" customWidth="1"/>
    <col min="7689" max="7693" width="9.28515625" style="16" customWidth="1"/>
    <col min="7694" max="7694" width="11.7109375" style="16" customWidth="1"/>
    <col min="7695" max="7695" width="25.140625" style="16" customWidth="1"/>
    <col min="7696" max="7696" width="15.85546875" style="16" customWidth="1"/>
    <col min="7697" max="7698" width="10.7109375" style="16" customWidth="1"/>
    <col min="7699" max="7699" width="11.7109375" style="16" customWidth="1"/>
    <col min="7700" max="7700" width="9" style="16"/>
    <col min="7701" max="7701" width="9" style="16" customWidth="1"/>
    <col min="7702" max="7936" width="9" style="16"/>
    <col min="7937" max="7938" width="7.5703125" style="16" customWidth="1"/>
    <col min="7939" max="7943" width="9.28515625" style="16" customWidth="1"/>
    <col min="7944" max="7944" width="11.7109375" style="16" customWidth="1"/>
    <col min="7945" max="7949" width="9.28515625" style="16" customWidth="1"/>
    <col min="7950" max="7950" width="11.7109375" style="16" customWidth="1"/>
    <col min="7951" max="7951" width="25.140625" style="16" customWidth="1"/>
    <col min="7952" max="7952" width="15.85546875" style="16" customWidth="1"/>
    <col min="7953" max="7954" width="10.7109375" style="16" customWidth="1"/>
    <col min="7955" max="7955" width="11.7109375" style="16" customWidth="1"/>
    <col min="7956" max="7956" width="9" style="16"/>
    <col min="7957" max="7957" width="9" style="16" customWidth="1"/>
    <col min="7958" max="8192" width="9" style="16"/>
    <col min="8193" max="8194" width="7.5703125" style="16" customWidth="1"/>
    <col min="8195" max="8199" width="9.28515625" style="16" customWidth="1"/>
    <col min="8200" max="8200" width="11.7109375" style="16" customWidth="1"/>
    <col min="8201" max="8205" width="9.28515625" style="16" customWidth="1"/>
    <col min="8206" max="8206" width="11.7109375" style="16" customWidth="1"/>
    <col min="8207" max="8207" width="25.140625" style="16" customWidth="1"/>
    <col min="8208" max="8208" width="15.85546875" style="16" customWidth="1"/>
    <col min="8209" max="8210" width="10.7109375" style="16" customWidth="1"/>
    <col min="8211" max="8211" width="11.7109375" style="16" customWidth="1"/>
    <col min="8212" max="8212" width="9" style="16"/>
    <col min="8213" max="8213" width="9" style="16" customWidth="1"/>
    <col min="8214" max="8448" width="9" style="16"/>
    <col min="8449" max="8450" width="7.5703125" style="16" customWidth="1"/>
    <col min="8451" max="8455" width="9.28515625" style="16" customWidth="1"/>
    <col min="8456" max="8456" width="11.7109375" style="16" customWidth="1"/>
    <col min="8457" max="8461" width="9.28515625" style="16" customWidth="1"/>
    <col min="8462" max="8462" width="11.7109375" style="16" customWidth="1"/>
    <col min="8463" max="8463" width="25.140625" style="16" customWidth="1"/>
    <col min="8464" max="8464" width="15.85546875" style="16" customWidth="1"/>
    <col min="8465" max="8466" width="10.7109375" style="16" customWidth="1"/>
    <col min="8467" max="8467" width="11.7109375" style="16" customWidth="1"/>
    <col min="8468" max="8468" width="9" style="16"/>
    <col min="8469" max="8469" width="9" style="16" customWidth="1"/>
    <col min="8470" max="8704" width="9" style="16"/>
    <col min="8705" max="8706" width="7.5703125" style="16" customWidth="1"/>
    <col min="8707" max="8711" width="9.28515625" style="16" customWidth="1"/>
    <col min="8712" max="8712" width="11.7109375" style="16" customWidth="1"/>
    <col min="8713" max="8717" width="9.28515625" style="16" customWidth="1"/>
    <col min="8718" max="8718" width="11.7109375" style="16" customWidth="1"/>
    <col min="8719" max="8719" width="25.140625" style="16" customWidth="1"/>
    <col min="8720" max="8720" width="15.85546875" style="16" customWidth="1"/>
    <col min="8721" max="8722" width="10.7109375" style="16" customWidth="1"/>
    <col min="8723" max="8723" width="11.7109375" style="16" customWidth="1"/>
    <col min="8724" max="8724" width="9" style="16"/>
    <col min="8725" max="8725" width="9" style="16" customWidth="1"/>
    <col min="8726" max="8960" width="9" style="16"/>
    <col min="8961" max="8962" width="7.5703125" style="16" customWidth="1"/>
    <col min="8963" max="8967" width="9.28515625" style="16" customWidth="1"/>
    <col min="8968" max="8968" width="11.7109375" style="16" customWidth="1"/>
    <col min="8969" max="8973" width="9.28515625" style="16" customWidth="1"/>
    <col min="8974" max="8974" width="11.7109375" style="16" customWidth="1"/>
    <col min="8975" max="8975" width="25.140625" style="16" customWidth="1"/>
    <col min="8976" max="8976" width="15.85546875" style="16" customWidth="1"/>
    <col min="8977" max="8978" width="10.7109375" style="16" customWidth="1"/>
    <col min="8979" max="8979" width="11.7109375" style="16" customWidth="1"/>
    <col min="8980" max="8980" width="9" style="16"/>
    <col min="8981" max="8981" width="9" style="16" customWidth="1"/>
    <col min="8982" max="9216" width="9" style="16"/>
    <col min="9217" max="9218" width="7.5703125" style="16" customWidth="1"/>
    <col min="9219" max="9223" width="9.28515625" style="16" customWidth="1"/>
    <col min="9224" max="9224" width="11.7109375" style="16" customWidth="1"/>
    <col min="9225" max="9229" width="9.28515625" style="16" customWidth="1"/>
    <col min="9230" max="9230" width="11.7109375" style="16" customWidth="1"/>
    <col min="9231" max="9231" width="25.140625" style="16" customWidth="1"/>
    <col min="9232" max="9232" width="15.85546875" style="16" customWidth="1"/>
    <col min="9233" max="9234" width="10.7109375" style="16" customWidth="1"/>
    <col min="9235" max="9235" width="11.7109375" style="16" customWidth="1"/>
    <col min="9236" max="9236" width="9" style="16"/>
    <col min="9237" max="9237" width="9" style="16" customWidth="1"/>
    <col min="9238" max="9472" width="9" style="16"/>
    <col min="9473" max="9474" width="7.5703125" style="16" customWidth="1"/>
    <col min="9475" max="9479" width="9.28515625" style="16" customWidth="1"/>
    <col min="9480" max="9480" width="11.7109375" style="16" customWidth="1"/>
    <col min="9481" max="9485" width="9.28515625" style="16" customWidth="1"/>
    <col min="9486" max="9486" width="11.7109375" style="16" customWidth="1"/>
    <col min="9487" max="9487" width="25.140625" style="16" customWidth="1"/>
    <col min="9488" max="9488" width="15.85546875" style="16" customWidth="1"/>
    <col min="9489" max="9490" width="10.7109375" style="16" customWidth="1"/>
    <col min="9491" max="9491" width="11.7109375" style="16" customWidth="1"/>
    <col min="9492" max="9492" width="9" style="16"/>
    <col min="9493" max="9493" width="9" style="16" customWidth="1"/>
    <col min="9494" max="9728" width="9" style="16"/>
    <col min="9729" max="9730" width="7.5703125" style="16" customWidth="1"/>
    <col min="9731" max="9735" width="9.28515625" style="16" customWidth="1"/>
    <col min="9736" max="9736" width="11.7109375" style="16" customWidth="1"/>
    <col min="9737" max="9741" width="9.28515625" style="16" customWidth="1"/>
    <col min="9742" max="9742" width="11.7109375" style="16" customWidth="1"/>
    <col min="9743" max="9743" width="25.140625" style="16" customWidth="1"/>
    <col min="9744" max="9744" width="15.85546875" style="16" customWidth="1"/>
    <col min="9745" max="9746" width="10.7109375" style="16" customWidth="1"/>
    <col min="9747" max="9747" width="11.7109375" style="16" customWidth="1"/>
    <col min="9748" max="9748" width="9" style="16"/>
    <col min="9749" max="9749" width="9" style="16" customWidth="1"/>
    <col min="9750" max="9984" width="9" style="16"/>
    <col min="9985" max="9986" width="7.5703125" style="16" customWidth="1"/>
    <col min="9987" max="9991" width="9.28515625" style="16" customWidth="1"/>
    <col min="9992" max="9992" width="11.7109375" style="16" customWidth="1"/>
    <col min="9993" max="9997" width="9.28515625" style="16" customWidth="1"/>
    <col min="9998" max="9998" width="11.7109375" style="16" customWidth="1"/>
    <col min="9999" max="9999" width="25.140625" style="16" customWidth="1"/>
    <col min="10000" max="10000" width="15.85546875" style="16" customWidth="1"/>
    <col min="10001" max="10002" width="10.7109375" style="16" customWidth="1"/>
    <col min="10003" max="10003" width="11.7109375" style="16" customWidth="1"/>
    <col min="10004" max="10004" width="9" style="16"/>
    <col min="10005" max="10005" width="9" style="16" customWidth="1"/>
    <col min="10006" max="10240" width="9" style="16"/>
    <col min="10241" max="10242" width="7.5703125" style="16" customWidth="1"/>
    <col min="10243" max="10247" width="9.28515625" style="16" customWidth="1"/>
    <col min="10248" max="10248" width="11.7109375" style="16" customWidth="1"/>
    <col min="10249" max="10253" width="9.28515625" style="16" customWidth="1"/>
    <col min="10254" max="10254" width="11.7109375" style="16" customWidth="1"/>
    <col min="10255" max="10255" width="25.140625" style="16" customWidth="1"/>
    <col min="10256" max="10256" width="15.85546875" style="16" customWidth="1"/>
    <col min="10257" max="10258" width="10.7109375" style="16" customWidth="1"/>
    <col min="10259" max="10259" width="11.7109375" style="16" customWidth="1"/>
    <col min="10260" max="10260" width="9" style="16"/>
    <col min="10261" max="10261" width="9" style="16" customWidth="1"/>
    <col min="10262" max="10496" width="9" style="16"/>
    <col min="10497" max="10498" width="7.5703125" style="16" customWidth="1"/>
    <col min="10499" max="10503" width="9.28515625" style="16" customWidth="1"/>
    <col min="10504" max="10504" width="11.7109375" style="16" customWidth="1"/>
    <col min="10505" max="10509" width="9.28515625" style="16" customWidth="1"/>
    <col min="10510" max="10510" width="11.7109375" style="16" customWidth="1"/>
    <col min="10511" max="10511" width="25.140625" style="16" customWidth="1"/>
    <col min="10512" max="10512" width="15.85546875" style="16" customWidth="1"/>
    <col min="10513" max="10514" width="10.7109375" style="16" customWidth="1"/>
    <col min="10515" max="10515" width="11.7109375" style="16" customWidth="1"/>
    <col min="10516" max="10516" width="9" style="16"/>
    <col min="10517" max="10517" width="9" style="16" customWidth="1"/>
    <col min="10518" max="10752" width="9" style="16"/>
    <col min="10753" max="10754" width="7.5703125" style="16" customWidth="1"/>
    <col min="10755" max="10759" width="9.28515625" style="16" customWidth="1"/>
    <col min="10760" max="10760" width="11.7109375" style="16" customWidth="1"/>
    <col min="10761" max="10765" width="9.28515625" style="16" customWidth="1"/>
    <col min="10766" max="10766" width="11.7109375" style="16" customWidth="1"/>
    <col min="10767" max="10767" width="25.140625" style="16" customWidth="1"/>
    <col min="10768" max="10768" width="15.85546875" style="16" customWidth="1"/>
    <col min="10769" max="10770" width="10.7109375" style="16" customWidth="1"/>
    <col min="10771" max="10771" width="11.7109375" style="16" customWidth="1"/>
    <col min="10772" max="10772" width="9" style="16"/>
    <col min="10773" max="10773" width="9" style="16" customWidth="1"/>
    <col min="10774" max="11008" width="9" style="16"/>
    <col min="11009" max="11010" width="7.5703125" style="16" customWidth="1"/>
    <col min="11011" max="11015" width="9.28515625" style="16" customWidth="1"/>
    <col min="11016" max="11016" width="11.7109375" style="16" customWidth="1"/>
    <col min="11017" max="11021" width="9.28515625" style="16" customWidth="1"/>
    <col min="11022" max="11022" width="11.7109375" style="16" customWidth="1"/>
    <col min="11023" max="11023" width="25.140625" style="16" customWidth="1"/>
    <col min="11024" max="11024" width="15.85546875" style="16" customWidth="1"/>
    <col min="11025" max="11026" width="10.7109375" style="16" customWidth="1"/>
    <col min="11027" max="11027" width="11.7109375" style="16" customWidth="1"/>
    <col min="11028" max="11028" width="9" style="16"/>
    <col min="11029" max="11029" width="9" style="16" customWidth="1"/>
    <col min="11030" max="11264" width="9" style="16"/>
    <col min="11265" max="11266" width="7.5703125" style="16" customWidth="1"/>
    <col min="11267" max="11271" width="9.28515625" style="16" customWidth="1"/>
    <col min="11272" max="11272" width="11.7109375" style="16" customWidth="1"/>
    <col min="11273" max="11277" width="9.28515625" style="16" customWidth="1"/>
    <col min="11278" max="11278" width="11.7109375" style="16" customWidth="1"/>
    <col min="11279" max="11279" width="25.140625" style="16" customWidth="1"/>
    <col min="11280" max="11280" width="15.85546875" style="16" customWidth="1"/>
    <col min="11281" max="11282" width="10.7109375" style="16" customWidth="1"/>
    <col min="11283" max="11283" width="11.7109375" style="16" customWidth="1"/>
    <col min="11284" max="11284" width="9" style="16"/>
    <col min="11285" max="11285" width="9" style="16" customWidth="1"/>
    <col min="11286" max="11520" width="9" style="16"/>
    <col min="11521" max="11522" width="7.5703125" style="16" customWidth="1"/>
    <col min="11523" max="11527" width="9.28515625" style="16" customWidth="1"/>
    <col min="11528" max="11528" width="11.7109375" style="16" customWidth="1"/>
    <col min="11529" max="11533" width="9.28515625" style="16" customWidth="1"/>
    <col min="11534" max="11534" width="11.7109375" style="16" customWidth="1"/>
    <col min="11535" max="11535" width="25.140625" style="16" customWidth="1"/>
    <col min="11536" max="11536" width="15.85546875" style="16" customWidth="1"/>
    <col min="11537" max="11538" width="10.7109375" style="16" customWidth="1"/>
    <col min="11539" max="11539" width="11.7109375" style="16" customWidth="1"/>
    <col min="11540" max="11540" width="9" style="16"/>
    <col min="11541" max="11541" width="9" style="16" customWidth="1"/>
    <col min="11542" max="11776" width="9" style="16"/>
    <col min="11777" max="11778" width="7.5703125" style="16" customWidth="1"/>
    <col min="11779" max="11783" width="9.28515625" style="16" customWidth="1"/>
    <col min="11784" max="11784" width="11.7109375" style="16" customWidth="1"/>
    <col min="11785" max="11789" width="9.28515625" style="16" customWidth="1"/>
    <col min="11790" max="11790" width="11.7109375" style="16" customWidth="1"/>
    <col min="11791" max="11791" width="25.140625" style="16" customWidth="1"/>
    <col min="11792" max="11792" width="15.85546875" style="16" customWidth="1"/>
    <col min="11793" max="11794" width="10.7109375" style="16" customWidth="1"/>
    <col min="11795" max="11795" width="11.7109375" style="16" customWidth="1"/>
    <col min="11796" max="11796" width="9" style="16"/>
    <col min="11797" max="11797" width="9" style="16" customWidth="1"/>
    <col min="11798" max="12032" width="9" style="16"/>
    <col min="12033" max="12034" width="7.5703125" style="16" customWidth="1"/>
    <col min="12035" max="12039" width="9.28515625" style="16" customWidth="1"/>
    <col min="12040" max="12040" width="11.7109375" style="16" customWidth="1"/>
    <col min="12041" max="12045" width="9.28515625" style="16" customWidth="1"/>
    <col min="12046" max="12046" width="11.7109375" style="16" customWidth="1"/>
    <col min="12047" max="12047" width="25.140625" style="16" customWidth="1"/>
    <col min="12048" max="12048" width="15.85546875" style="16" customWidth="1"/>
    <col min="12049" max="12050" width="10.7109375" style="16" customWidth="1"/>
    <col min="12051" max="12051" width="11.7109375" style="16" customWidth="1"/>
    <col min="12052" max="12052" width="9" style="16"/>
    <col min="12053" max="12053" width="9" style="16" customWidth="1"/>
    <col min="12054" max="12288" width="9" style="16"/>
    <col min="12289" max="12290" width="7.5703125" style="16" customWidth="1"/>
    <col min="12291" max="12295" width="9.28515625" style="16" customWidth="1"/>
    <col min="12296" max="12296" width="11.7109375" style="16" customWidth="1"/>
    <col min="12297" max="12301" width="9.28515625" style="16" customWidth="1"/>
    <col min="12302" max="12302" width="11.7109375" style="16" customWidth="1"/>
    <col min="12303" max="12303" width="25.140625" style="16" customWidth="1"/>
    <col min="12304" max="12304" width="15.85546875" style="16" customWidth="1"/>
    <col min="12305" max="12306" width="10.7109375" style="16" customWidth="1"/>
    <col min="12307" max="12307" width="11.7109375" style="16" customWidth="1"/>
    <col min="12308" max="12308" width="9" style="16"/>
    <col min="12309" max="12309" width="9" style="16" customWidth="1"/>
    <col min="12310" max="12544" width="9" style="16"/>
    <col min="12545" max="12546" width="7.5703125" style="16" customWidth="1"/>
    <col min="12547" max="12551" width="9.28515625" style="16" customWidth="1"/>
    <col min="12552" max="12552" width="11.7109375" style="16" customWidth="1"/>
    <col min="12553" max="12557" width="9.28515625" style="16" customWidth="1"/>
    <col min="12558" max="12558" width="11.7109375" style="16" customWidth="1"/>
    <col min="12559" max="12559" width="25.140625" style="16" customWidth="1"/>
    <col min="12560" max="12560" width="15.85546875" style="16" customWidth="1"/>
    <col min="12561" max="12562" width="10.7109375" style="16" customWidth="1"/>
    <col min="12563" max="12563" width="11.7109375" style="16" customWidth="1"/>
    <col min="12564" max="12564" width="9" style="16"/>
    <col min="12565" max="12565" width="9" style="16" customWidth="1"/>
    <col min="12566" max="12800" width="9" style="16"/>
    <col min="12801" max="12802" width="7.5703125" style="16" customWidth="1"/>
    <col min="12803" max="12807" width="9.28515625" style="16" customWidth="1"/>
    <col min="12808" max="12808" width="11.7109375" style="16" customWidth="1"/>
    <col min="12809" max="12813" width="9.28515625" style="16" customWidth="1"/>
    <col min="12814" max="12814" width="11.7109375" style="16" customWidth="1"/>
    <col min="12815" max="12815" width="25.140625" style="16" customWidth="1"/>
    <col min="12816" max="12816" width="15.85546875" style="16" customWidth="1"/>
    <col min="12817" max="12818" width="10.7109375" style="16" customWidth="1"/>
    <col min="12819" max="12819" width="11.7109375" style="16" customWidth="1"/>
    <col min="12820" max="12820" width="9" style="16"/>
    <col min="12821" max="12821" width="9" style="16" customWidth="1"/>
    <col min="12822" max="13056" width="9" style="16"/>
    <col min="13057" max="13058" width="7.5703125" style="16" customWidth="1"/>
    <col min="13059" max="13063" width="9.28515625" style="16" customWidth="1"/>
    <col min="13064" max="13064" width="11.7109375" style="16" customWidth="1"/>
    <col min="13065" max="13069" width="9.28515625" style="16" customWidth="1"/>
    <col min="13070" max="13070" width="11.7109375" style="16" customWidth="1"/>
    <col min="13071" max="13071" width="25.140625" style="16" customWidth="1"/>
    <col min="13072" max="13072" width="15.85546875" style="16" customWidth="1"/>
    <col min="13073" max="13074" width="10.7109375" style="16" customWidth="1"/>
    <col min="13075" max="13075" width="11.7109375" style="16" customWidth="1"/>
    <col min="13076" max="13076" width="9" style="16"/>
    <col min="13077" max="13077" width="9" style="16" customWidth="1"/>
    <col min="13078" max="13312" width="9" style="16"/>
    <col min="13313" max="13314" width="7.5703125" style="16" customWidth="1"/>
    <col min="13315" max="13319" width="9.28515625" style="16" customWidth="1"/>
    <col min="13320" max="13320" width="11.7109375" style="16" customWidth="1"/>
    <col min="13321" max="13325" width="9.28515625" style="16" customWidth="1"/>
    <col min="13326" max="13326" width="11.7109375" style="16" customWidth="1"/>
    <col min="13327" max="13327" width="25.140625" style="16" customWidth="1"/>
    <col min="13328" max="13328" width="15.85546875" style="16" customWidth="1"/>
    <col min="13329" max="13330" width="10.7109375" style="16" customWidth="1"/>
    <col min="13331" max="13331" width="11.7109375" style="16" customWidth="1"/>
    <col min="13332" max="13332" width="9" style="16"/>
    <col min="13333" max="13333" width="9" style="16" customWidth="1"/>
    <col min="13334" max="13568" width="9" style="16"/>
    <col min="13569" max="13570" width="7.5703125" style="16" customWidth="1"/>
    <col min="13571" max="13575" width="9.28515625" style="16" customWidth="1"/>
    <col min="13576" max="13576" width="11.7109375" style="16" customWidth="1"/>
    <col min="13577" max="13581" width="9.28515625" style="16" customWidth="1"/>
    <col min="13582" max="13582" width="11.7109375" style="16" customWidth="1"/>
    <col min="13583" max="13583" width="25.140625" style="16" customWidth="1"/>
    <col min="13584" max="13584" width="15.85546875" style="16" customWidth="1"/>
    <col min="13585" max="13586" width="10.7109375" style="16" customWidth="1"/>
    <col min="13587" max="13587" width="11.7109375" style="16" customWidth="1"/>
    <col min="13588" max="13588" width="9" style="16"/>
    <col min="13589" max="13589" width="9" style="16" customWidth="1"/>
    <col min="13590" max="13824" width="9" style="16"/>
    <col min="13825" max="13826" width="7.5703125" style="16" customWidth="1"/>
    <col min="13827" max="13831" width="9.28515625" style="16" customWidth="1"/>
    <col min="13832" max="13832" width="11.7109375" style="16" customWidth="1"/>
    <col min="13833" max="13837" width="9.28515625" style="16" customWidth="1"/>
    <col min="13838" max="13838" width="11.7109375" style="16" customWidth="1"/>
    <col min="13839" max="13839" width="25.140625" style="16" customWidth="1"/>
    <col min="13840" max="13840" width="15.85546875" style="16" customWidth="1"/>
    <col min="13841" max="13842" width="10.7109375" style="16" customWidth="1"/>
    <col min="13843" max="13843" width="11.7109375" style="16" customWidth="1"/>
    <col min="13844" max="13844" width="9" style="16"/>
    <col min="13845" max="13845" width="9" style="16" customWidth="1"/>
    <col min="13846" max="14080" width="9" style="16"/>
    <col min="14081" max="14082" width="7.5703125" style="16" customWidth="1"/>
    <col min="14083" max="14087" width="9.28515625" style="16" customWidth="1"/>
    <col min="14088" max="14088" width="11.7109375" style="16" customWidth="1"/>
    <col min="14089" max="14093" width="9.28515625" style="16" customWidth="1"/>
    <col min="14094" max="14094" width="11.7109375" style="16" customWidth="1"/>
    <col min="14095" max="14095" width="25.140625" style="16" customWidth="1"/>
    <col min="14096" max="14096" width="15.85546875" style="16" customWidth="1"/>
    <col min="14097" max="14098" width="10.7109375" style="16" customWidth="1"/>
    <col min="14099" max="14099" width="11.7109375" style="16" customWidth="1"/>
    <col min="14100" max="14100" width="9" style="16"/>
    <col min="14101" max="14101" width="9" style="16" customWidth="1"/>
    <col min="14102" max="14336" width="9" style="16"/>
    <col min="14337" max="14338" width="7.5703125" style="16" customWidth="1"/>
    <col min="14339" max="14343" width="9.28515625" style="16" customWidth="1"/>
    <col min="14344" max="14344" width="11.7109375" style="16" customWidth="1"/>
    <col min="14345" max="14349" width="9.28515625" style="16" customWidth="1"/>
    <col min="14350" max="14350" width="11.7109375" style="16" customWidth="1"/>
    <col min="14351" max="14351" width="25.140625" style="16" customWidth="1"/>
    <col min="14352" max="14352" width="15.85546875" style="16" customWidth="1"/>
    <col min="14353" max="14354" width="10.7109375" style="16" customWidth="1"/>
    <col min="14355" max="14355" width="11.7109375" style="16" customWidth="1"/>
    <col min="14356" max="14356" width="9" style="16"/>
    <col min="14357" max="14357" width="9" style="16" customWidth="1"/>
    <col min="14358" max="14592" width="9" style="16"/>
    <col min="14593" max="14594" width="7.5703125" style="16" customWidth="1"/>
    <col min="14595" max="14599" width="9.28515625" style="16" customWidth="1"/>
    <col min="14600" max="14600" width="11.7109375" style="16" customWidth="1"/>
    <col min="14601" max="14605" width="9.28515625" style="16" customWidth="1"/>
    <col min="14606" max="14606" width="11.7109375" style="16" customWidth="1"/>
    <col min="14607" max="14607" width="25.140625" style="16" customWidth="1"/>
    <col min="14608" max="14608" width="15.85546875" style="16" customWidth="1"/>
    <col min="14609" max="14610" width="10.7109375" style="16" customWidth="1"/>
    <col min="14611" max="14611" width="11.7109375" style="16" customWidth="1"/>
    <col min="14612" max="14612" width="9" style="16"/>
    <col min="14613" max="14613" width="9" style="16" customWidth="1"/>
    <col min="14614" max="14848" width="9" style="16"/>
    <col min="14849" max="14850" width="7.5703125" style="16" customWidth="1"/>
    <col min="14851" max="14855" width="9.28515625" style="16" customWidth="1"/>
    <col min="14856" max="14856" width="11.7109375" style="16" customWidth="1"/>
    <col min="14857" max="14861" width="9.28515625" style="16" customWidth="1"/>
    <col min="14862" max="14862" width="11.7109375" style="16" customWidth="1"/>
    <col min="14863" max="14863" width="25.140625" style="16" customWidth="1"/>
    <col min="14864" max="14864" width="15.85546875" style="16" customWidth="1"/>
    <col min="14865" max="14866" width="10.7109375" style="16" customWidth="1"/>
    <col min="14867" max="14867" width="11.7109375" style="16" customWidth="1"/>
    <col min="14868" max="14868" width="9" style="16"/>
    <col min="14869" max="14869" width="9" style="16" customWidth="1"/>
    <col min="14870" max="15104" width="9" style="16"/>
    <col min="15105" max="15106" width="7.5703125" style="16" customWidth="1"/>
    <col min="15107" max="15111" width="9.28515625" style="16" customWidth="1"/>
    <col min="15112" max="15112" width="11.7109375" style="16" customWidth="1"/>
    <col min="15113" max="15117" width="9.28515625" style="16" customWidth="1"/>
    <col min="15118" max="15118" width="11.7109375" style="16" customWidth="1"/>
    <col min="15119" max="15119" width="25.140625" style="16" customWidth="1"/>
    <col min="15120" max="15120" width="15.85546875" style="16" customWidth="1"/>
    <col min="15121" max="15122" width="10.7109375" style="16" customWidth="1"/>
    <col min="15123" max="15123" width="11.7109375" style="16" customWidth="1"/>
    <col min="15124" max="15124" width="9" style="16"/>
    <col min="15125" max="15125" width="9" style="16" customWidth="1"/>
    <col min="15126" max="15360" width="9" style="16"/>
    <col min="15361" max="15362" width="7.5703125" style="16" customWidth="1"/>
    <col min="15363" max="15367" width="9.28515625" style="16" customWidth="1"/>
    <col min="15368" max="15368" width="11.7109375" style="16" customWidth="1"/>
    <col min="15369" max="15373" width="9.28515625" style="16" customWidth="1"/>
    <col min="15374" max="15374" width="11.7109375" style="16" customWidth="1"/>
    <col min="15375" max="15375" width="25.140625" style="16" customWidth="1"/>
    <col min="15376" max="15376" width="15.85546875" style="16" customWidth="1"/>
    <col min="15377" max="15378" width="10.7109375" style="16" customWidth="1"/>
    <col min="15379" max="15379" width="11.7109375" style="16" customWidth="1"/>
    <col min="15380" max="15380" width="9" style="16"/>
    <col min="15381" max="15381" width="9" style="16" customWidth="1"/>
    <col min="15382" max="15616" width="9" style="16"/>
    <col min="15617" max="15618" width="7.5703125" style="16" customWidth="1"/>
    <col min="15619" max="15623" width="9.28515625" style="16" customWidth="1"/>
    <col min="15624" max="15624" width="11.7109375" style="16" customWidth="1"/>
    <col min="15625" max="15629" width="9.28515625" style="16" customWidth="1"/>
    <col min="15630" max="15630" width="11.7109375" style="16" customWidth="1"/>
    <col min="15631" max="15631" width="25.140625" style="16" customWidth="1"/>
    <col min="15632" max="15632" width="15.85546875" style="16" customWidth="1"/>
    <col min="15633" max="15634" width="10.7109375" style="16" customWidth="1"/>
    <col min="15635" max="15635" width="11.7109375" style="16" customWidth="1"/>
    <col min="15636" max="15636" width="9" style="16"/>
    <col min="15637" max="15637" width="9" style="16" customWidth="1"/>
    <col min="15638" max="15872" width="9" style="16"/>
    <col min="15873" max="15874" width="7.5703125" style="16" customWidth="1"/>
    <col min="15875" max="15879" width="9.28515625" style="16" customWidth="1"/>
    <col min="15880" max="15880" width="11.7109375" style="16" customWidth="1"/>
    <col min="15881" max="15885" width="9.28515625" style="16" customWidth="1"/>
    <col min="15886" max="15886" width="11.7109375" style="16" customWidth="1"/>
    <col min="15887" max="15887" width="25.140625" style="16" customWidth="1"/>
    <col min="15888" max="15888" width="15.85546875" style="16" customWidth="1"/>
    <col min="15889" max="15890" width="10.7109375" style="16" customWidth="1"/>
    <col min="15891" max="15891" width="11.7109375" style="16" customWidth="1"/>
    <col min="15892" max="15892" width="9" style="16"/>
    <col min="15893" max="15893" width="9" style="16" customWidth="1"/>
    <col min="15894" max="16128" width="9" style="16"/>
    <col min="16129" max="16130" width="7.5703125" style="16" customWidth="1"/>
    <col min="16131" max="16135" width="9.28515625" style="16" customWidth="1"/>
    <col min="16136" max="16136" width="11.7109375" style="16" customWidth="1"/>
    <col min="16137" max="16141" width="9.28515625" style="16" customWidth="1"/>
    <col min="16142" max="16142" width="11.7109375" style="16" customWidth="1"/>
    <col min="16143" max="16143" width="25.140625" style="16" customWidth="1"/>
    <col min="16144" max="16144" width="15.85546875" style="16" customWidth="1"/>
    <col min="16145" max="16146" width="10.7109375" style="16" customWidth="1"/>
    <col min="16147" max="16147" width="11.7109375" style="16" customWidth="1"/>
    <col min="16148" max="16148" width="9" style="16"/>
    <col min="16149" max="16149" width="9" style="16" customWidth="1"/>
    <col min="16150" max="16384" width="9" style="16"/>
  </cols>
  <sheetData>
    <row r="1" spans="1:21" s="2" customFormat="1" ht="15" customHeight="1" x14ac:dyDescent="0.2">
      <c r="A1" s="1"/>
      <c r="B1" s="1"/>
      <c r="C1" s="2" t="s">
        <v>7</v>
      </c>
      <c r="D1" s="3" t="s">
        <v>8</v>
      </c>
      <c r="E1" s="2" t="s">
        <v>9</v>
      </c>
      <c r="F1" s="2" t="s">
        <v>10</v>
      </c>
      <c r="G1" s="4" t="s">
        <v>11</v>
      </c>
      <c r="H1" s="2" t="s">
        <v>12</v>
      </c>
      <c r="I1" s="2" t="s">
        <v>13</v>
      </c>
      <c r="J1" s="2" t="s">
        <v>14</v>
      </c>
      <c r="K1" s="4" t="s">
        <v>15</v>
      </c>
      <c r="L1" s="5" t="s">
        <v>16</v>
      </c>
      <c r="M1" s="5" t="s">
        <v>17</v>
      </c>
      <c r="N1" s="4" t="s">
        <v>18</v>
      </c>
      <c r="O1" s="2" t="s">
        <v>19</v>
      </c>
      <c r="P1" s="5" t="s">
        <v>20</v>
      </c>
      <c r="Q1" s="6" t="s">
        <v>21</v>
      </c>
      <c r="R1" s="7" t="s">
        <v>22</v>
      </c>
      <c r="S1" s="2" t="s">
        <v>23</v>
      </c>
    </row>
    <row r="2" spans="1:21" x14ac:dyDescent="0.2">
      <c r="A2" s="1">
        <v>2013</v>
      </c>
      <c r="B2" s="1">
        <v>38</v>
      </c>
      <c r="C2" s="18"/>
      <c r="D2" s="3">
        <f>H2/168</f>
        <v>0.1130952380952381</v>
      </c>
      <c r="E2" s="8">
        <v>27.5</v>
      </c>
      <c r="F2" s="8">
        <v>152.30000000000001</v>
      </c>
      <c r="G2" s="9">
        <f t="shared" ref="G2:G65" si="0">F2/E2</f>
        <v>5.538181818181819</v>
      </c>
      <c r="H2" s="8">
        <v>19</v>
      </c>
      <c r="I2" s="10">
        <v>13.2</v>
      </c>
      <c r="J2" s="10">
        <v>47.4</v>
      </c>
      <c r="K2" s="9">
        <f t="shared" ref="K2:K87" si="1">J2/I2</f>
        <v>3.5909090909090908</v>
      </c>
      <c r="L2" s="11">
        <f t="shared" ref="L2:L16" si="2">E2+I2</f>
        <v>40.700000000000003</v>
      </c>
      <c r="M2" s="11">
        <f t="shared" ref="M2:M16" si="3">F2+J2</f>
        <v>199.70000000000002</v>
      </c>
      <c r="N2" s="9">
        <f>M2/L2</f>
        <v>4.9066339066339069</v>
      </c>
      <c r="O2" s="19"/>
      <c r="P2" s="11">
        <f>M2-L2</f>
        <v>159</v>
      </c>
      <c r="Q2" s="12">
        <f>P2*0.13</f>
        <v>20.67</v>
      </c>
      <c r="R2" s="20"/>
      <c r="S2" s="21"/>
      <c r="T2" s="14"/>
      <c r="U2" s="15"/>
    </row>
    <row r="3" spans="1:21" x14ac:dyDescent="0.2">
      <c r="A3" s="1">
        <f>SUM(E4:E16)/1454</f>
        <v>0.91416781292984861</v>
      </c>
      <c r="B3" s="1">
        <v>39</v>
      </c>
      <c r="C3" s="11">
        <f t="shared" ref="C3:C12" si="4">190+L3</f>
        <v>350.8</v>
      </c>
      <c r="D3" s="3">
        <f t="shared" ref="D3:D66" si="5">H3/168</f>
        <v>0.41666666666666669</v>
      </c>
      <c r="E3" s="8">
        <v>103.6</v>
      </c>
      <c r="F3" s="8">
        <v>557.5</v>
      </c>
      <c r="G3" s="9">
        <f t="shared" si="0"/>
        <v>5.3812741312741315</v>
      </c>
      <c r="H3" s="8">
        <v>70</v>
      </c>
      <c r="I3" s="10">
        <v>57.2</v>
      </c>
      <c r="J3" s="10">
        <v>166.9</v>
      </c>
      <c r="K3" s="9">
        <f t="shared" si="1"/>
        <v>2.9178321678321679</v>
      </c>
      <c r="L3" s="11">
        <f t="shared" si="2"/>
        <v>160.80000000000001</v>
      </c>
      <c r="M3" s="11">
        <f t="shared" si="3"/>
        <v>724.4</v>
      </c>
      <c r="N3" s="9">
        <f t="shared" ref="N3:N67" si="6">M3/L3</f>
        <v>4.5049751243781087</v>
      </c>
      <c r="O3" s="11">
        <v>190</v>
      </c>
      <c r="P3" s="11">
        <f t="shared" ref="P3:P67" si="7">M3-L3</f>
        <v>563.59999999999991</v>
      </c>
      <c r="Q3" s="12">
        <f t="shared" ref="Q3:Q16" si="8">P3*0.13</f>
        <v>73.267999999999986</v>
      </c>
      <c r="R3" s="20"/>
      <c r="S3" s="21"/>
      <c r="T3" s="14"/>
      <c r="U3" s="15"/>
    </row>
    <row r="4" spans="1:21" x14ac:dyDescent="0.2">
      <c r="B4" s="1">
        <v>40</v>
      </c>
      <c r="C4" s="11">
        <f t="shared" si="4"/>
        <v>324.3</v>
      </c>
      <c r="D4" s="3">
        <f t="shared" si="5"/>
        <v>0.31547619047619047</v>
      </c>
      <c r="E4" s="8">
        <v>62.4</v>
      </c>
      <c r="F4" s="8">
        <v>314.8</v>
      </c>
      <c r="G4" s="9">
        <f t="shared" si="0"/>
        <v>5.0448717948717956</v>
      </c>
      <c r="H4" s="8">
        <v>53</v>
      </c>
      <c r="I4" s="10">
        <v>71.900000000000006</v>
      </c>
      <c r="J4" s="10">
        <v>219.1</v>
      </c>
      <c r="K4" s="9">
        <f t="shared" si="1"/>
        <v>3.0472878998609176</v>
      </c>
      <c r="L4" s="11">
        <f t="shared" si="2"/>
        <v>134.30000000000001</v>
      </c>
      <c r="M4" s="11">
        <f t="shared" si="3"/>
        <v>533.9</v>
      </c>
      <c r="N4" s="9">
        <f t="shared" si="6"/>
        <v>3.9754281459419207</v>
      </c>
      <c r="O4" s="11">
        <f t="shared" ref="O4:O16" si="9">C4-L4</f>
        <v>190</v>
      </c>
      <c r="P4" s="11">
        <f t="shared" si="7"/>
        <v>399.59999999999997</v>
      </c>
      <c r="Q4" s="12">
        <f t="shared" si="8"/>
        <v>51.948</v>
      </c>
      <c r="R4" s="20"/>
      <c r="S4" s="21"/>
      <c r="T4" s="14"/>
      <c r="U4" s="15"/>
    </row>
    <row r="5" spans="1:21" x14ac:dyDescent="0.2">
      <c r="B5" s="1">
        <v>41</v>
      </c>
      <c r="C5" s="11">
        <f t="shared" si="4"/>
        <v>297.2</v>
      </c>
      <c r="D5" s="3">
        <f t="shared" si="5"/>
        <v>0.24404761904761904</v>
      </c>
      <c r="E5" s="8">
        <v>38.299999999999997</v>
      </c>
      <c r="F5" s="8">
        <v>195.9</v>
      </c>
      <c r="G5" s="9">
        <f t="shared" si="0"/>
        <v>5.1148825065274153</v>
      </c>
      <c r="H5" s="8">
        <v>41</v>
      </c>
      <c r="I5" s="10">
        <v>68.900000000000006</v>
      </c>
      <c r="J5" s="10">
        <v>217.8</v>
      </c>
      <c r="K5" s="9">
        <f t="shared" si="1"/>
        <v>3.1611030478955007</v>
      </c>
      <c r="L5" s="11">
        <f t="shared" si="2"/>
        <v>107.2</v>
      </c>
      <c r="M5" s="11">
        <f t="shared" si="3"/>
        <v>413.70000000000005</v>
      </c>
      <c r="N5" s="9">
        <f t="shared" si="6"/>
        <v>3.8591417910447765</v>
      </c>
      <c r="O5" s="11">
        <f t="shared" si="9"/>
        <v>190</v>
      </c>
      <c r="P5" s="11">
        <f t="shared" si="7"/>
        <v>306.50000000000006</v>
      </c>
      <c r="Q5" s="12">
        <f t="shared" si="8"/>
        <v>39.845000000000006</v>
      </c>
      <c r="R5" s="20"/>
      <c r="S5" s="21"/>
      <c r="T5" s="14"/>
      <c r="U5" s="15"/>
    </row>
    <row r="6" spans="1:21" x14ac:dyDescent="0.2">
      <c r="B6" s="1">
        <v>42</v>
      </c>
      <c r="C6" s="11">
        <f t="shared" si="4"/>
        <v>349.9</v>
      </c>
      <c r="D6" s="3">
        <f t="shared" si="5"/>
        <v>0.38095238095238093</v>
      </c>
      <c r="E6" s="8">
        <v>84.4</v>
      </c>
      <c r="F6" s="8">
        <v>410.6</v>
      </c>
      <c r="G6" s="9">
        <f t="shared" si="0"/>
        <v>4.8649289099526065</v>
      </c>
      <c r="H6" s="8">
        <v>64</v>
      </c>
      <c r="I6" s="10">
        <v>75.5</v>
      </c>
      <c r="J6" s="10">
        <v>233.3</v>
      </c>
      <c r="K6" s="9">
        <f t="shared" si="1"/>
        <v>3.0900662251655633</v>
      </c>
      <c r="L6" s="11">
        <f t="shared" si="2"/>
        <v>159.9</v>
      </c>
      <c r="M6" s="11">
        <f t="shared" si="3"/>
        <v>643.90000000000009</v>
      </c>
      <c r="N6" s="9">
        <f t="shared" si="6"/>
        <v>4.0268918073796129</v>
      </c>
      <c r="O6" s="11">
        <f t="shared" si="9"/>
        <v>189.99999999999997</v>
      </c>
      <c r="P6" s="11">
        <f t="shared" si="7"/>
        <v>484.00000000000011</v>
      </c>
      <c r="Q6" s="12">
        <f t="shared" si="8"/>
        <v>62.920000000000016</v>
      </c>
      <c r="R6" s="20"/>
      <c r="S6" s="21"/>
      <c r="T6" s="14"/>
      <c r="U6" s="15"/>
    </row>
    <row r="7" spans="1:21" x14ac:dyDescent="0.2">
      <c r="B7" s="1">
        <v>43</v>
      </c>
      <c r="C7" s="11">
        <f t="shared" si="4"/>
        <v>321.8</v>
      </c>
      <c r="D7" s="3">
        <f t="shared" si="5"/>
        <v>0.30952380952380953</v>
      </c>
      <c r="E7" s="8">
        <v>53.4</v>
      </c>
      <c r="F7" s="8">
        <v>277.3</v>
      </c>
      <c r="G7" s="9">
        <f t="shared" si="0"/>
        <v>5.1928838951310867</v>
      </c>
      <c r="H7" s="8">
        <v>52</v>
      </c>
      <c r="I7" s="10">
        <v>78.400000000000006</v>
      </c>
      <c r="J7" s="10">
        <v>248.3</v>
      </c>
      <c r="K7" s="9">
        <f t="shared" si="1"/>
        <v>3.1670918367346936</v>
      </c>
      <c r="L7" s="11">
        <f t="shared" si="2"/>
        <v>131.80000000000001</v>
      </c>
      <c r="M7" s="11">
        <f t="shared" si="3"/>
        <v>525.6</v>
      </c>
      <c r="N7" s="9">
        <f t="shared" si="6"/>
        <v>3.9878603945371776</v>
      </c>
      <c r="O7" s="11">
        <f t="shared" si="9"/>
        <v>190</v>
      </c>
      <c r="P7" s="11">
        <f t="shared" si="7"/>
        <v>393.8</v>
      </c>
      <c r="Q7" s="12">
        <f t="shared" si="8"/>
        <v>51.194000000000003</v>
      </c>
      <c r="R7" s="20"/>
      <c r="S7" s="21"/>
      <c r="T7" s="14"/>
      <c r="U7" s="15"/>
    </row>
    <row r="8" spans="1:21" x14ac:dyDescent="0.2">
      <c r="B8" s="1">
        <v>44</v>
      </c>
      <c r="C8" s="11">
        <f t="shared" si="4"/>
        <v>311</v>
      </c>
      <c r="D8" s="3">
        <f t="shared" si="5"/>
        <v>0.2857142857142857</v>
      </c>
      <c r="E8" s="8">
        <v>49.2</v>
      </c>
      <c r="F8" s="8">
        <v>260.3</v>
      </c>
      <c r="G8" s="9">
        <f t="shared" si="0"/>
        <v>5.2906504065040654</v>
      </c>
      <c r="H8" s="8">
        <v>48</v>
      </c>
      <c r="I8" s="10">
        <v>71.8</v>
      </c>
      <c r="J8" s="10">
        <v>226.5</v>
      </c>
      <c r="K8" s="9">
        <f t="shared" si="1"/>
        <v>3.1545961002785519</v>
      </c>
      <c r="L8" s="11">
        <f t="shared" si="2"/>
        <v>121</v>
      </c>
      <c r="M8" s="11">
        <f t="shared" si="3"/>
        <v>486.8</v>
      </c>
      <c r="N8" s="9">
        <f t="shared" si="6"/>
        <v>4.0231404958677688</v>
      </c>
      <c r="O8" s="11">
        <f t="shared" si="9"/>
        <v>190</v>
      </c>
      <c r="P8" s="11">
        <f t="shared" si="7"/>
        <v>365.8</v>
      </c>
      <c r="Q8" s="12">
        <f t="shared" si="8"/>
        <v>47.554000000000002</v>
      </c>
      <c r="R8" s="20"/>
      <c r="S8" s="21"/>
      <c r="T8" s="14"/>
      <c r="U8" s="15"/>
    </row>
    <row r="9" spans="1:21" x14ac:dyDescent="0.2">
      <c r="B9" s="1">
        <v>45</v>
      </c>
      <c r="C9" s="11">
        <f t="shared" si="4"/>
        <v>329</v>
      </c>
      <c r="D9" s="3">
        <f t="shared" si="5"/>
        <v>0.32738095238095238</v>
      </c>
      <c r="E9" s="8">
        <v>61.8</v>
      </c>
      <c r="F9" s="8">
        <v>318.39999999999998</v>
      </c>
      <c r="G9" s="9">
        <f t="shared" si="0"/>
        <v>5.1521035598705502</v>
      </c>
      <c r="H9" s="8">
        <v>55</v>
      </c>
      <c r="I9" s="10">
        <v>77.2</v>
      </c>
      <c r="J9" s="10">
        <v>242.7</v>
      </c>
      <c r="K9" s="9">
        <f t="shared" si="1"/>
        <v>3.1437823834196887</v>
      </c>
      <c r="L9" s="11">
        <f t="shared" si="2"/>
        <v>139</v>
      </c>
      <c r="M9" s="11">
        <f t="shared" si="3"/>
        <v>561.09999999999991</v>
      </c>
      <c r="N9" s="9">
        <f t="shared" si="6"/>
        <v>4.0366906474820139</v>
      </c>
      <c r="O9" s="11">
        <f t="shared" si="9"/>
        <v>190</v>
      </c>
      <c r="P9" s="11">
        <f t="shared" si="7"/>
        <v>422.09999999999991</v>
      </c>
      <c r="Q9" s="12">
        <f t="shared" si="8"/>
        <v>54.87299999999999</v>
      </c>
      <c r="R9" s="20"/>
      <c r="S9" s="21"/>
      <c r="T9" s="14"/>
      <c r="U9" s="15"/>
    </row>
    <row r="10" spans="1:21" x14ac:dyDescent="0.2">
      <c r="B10" s="1">
        <v>46</v>
      </c>
      <c r="C10" s="11">
        <f t="shared" si="4"/>
        <v>335.9</v>
      </c>
      <c r="D10" s="3">
        <f t="shared" si="5"/>
        <v>0.35119047619047616</v>
      </c>
      <c r="E10" s="8">
        <v>68.7</v>
      </c>
      <c r="F10" s="8">
        <v>352.6</v>
      </c>
      <c r="G10" s="9">
        <f t="shared" si="0"/>
        <v>5.1324599708879184</v>
      </c>
      <c r="H10" s="8">
        <v>59</v>
      </c>
      <c r="I10" s="10">
        <v>77.2</v>
      </c>
      <c r="J10" s="10">
        <v>243.3</v>
      </c>
      <c r="K10" s="9">
        <f t="shared" si="1"/>
        <v>3.1515544041450778</v>
      </c>
      <c r="L10" s="11">
        <f t="shared" si="2"/>
        <v>145.9</v>
      </c>
      <c r="M10" s="11">
        <f t="shared" si="3"/>
        <v>595.90000000000009</v>
      </c>
      <c r="N10" s="9">
        <f t="shared" si="6"/>
        <v>4.0843043180260459</v>
      </c>
      <c r="O10" s="11">
        <f t="shared" si="9"/>
        <v>189.99999999999997</v>
      </c>
      <c r="P10" s="11">
        <f t="shared" si="7"/>
        <v>450.00000000000011</v>
      </c>
      <c r="Q10" s="12">
        <f t="shared" si="8"/>
        <v>58.500000000000014</v>
      </c>
      <c r="R10" s="20"/>
      <c r="S10" s="21"/>
      <c r="T10" s="14"/>
      <c r="U10" s="15"/>
    </row>
    <row r="11" spans="1:21" x14ac:dyDescent="0.2">
      <c r="B11" s="1">
        <v>47</v>
      </c>
      <c r="C11" s="11">
        <f t="shared" si="4"/>
        <v>376.8</v>
      </c>
      <c r="D11" s="3">
        <f t="shared" si="5"/>
        <v>0.45833333333333331</v>
      </c>
      <c r="E11" s="8">
        <v>101.3</v>
      </c>
      <c r="F11" s="8">
        <v>505.3</v>
      </c>
      <c r="G11" s="9">
        <f t="shared" si="0"/>
        <v>4.9881539980256662</v>
      </c>
      <c r="H11" s="8">
        <v>77</v>
      </c>
      <c r="I11" s="10">
        <v>85.5</v>
      </c>
      <c r="J11" s="10">
        <v>266.39999999999998</v>
      </c>
      <c r="K11" s="9">
        <f t="shared" si="1"/>
        <v>3.1157894736842104</v>
      </c>
      <c r="L11" s="11">
        <f t="shared" si="2"/>
        <v>186.8</v>
      </c>
      <c r="M11" s="11">
        <f t="shared" si="3"/>
        <v>771.7</v>
      </c>
      <c r="N11" s="9">
        <f t="shared" si="6"/>
        <v>4.1311563169164884</v>
      </c>
      <c r="O11" s="11">
        <f t="shared" si="9"/>
        <v>190</v>
      </c>
      <c r="P11" s="11">
        <f t="shared" si="7"/>
        <v>584.90000000000009</v>
      </c>
      <c r="Q11" s="12">
        <f t="shared" si="8"/>
        <v>76.03700000000002</v>
      </c>
      <c r="R11" s="20"/>
      <c r="S11" s="21"/>
      <c r="T11" s="14"/>
      <c r="U11" s="15"/>
    </row>
    <row r="12" spans="1:21" x14ac:dyDescent="0.2">
      <c r="B12" s="1">
        <v>48</v>
      </c>
      <c r="C12" s="11">
        <f t="shared" si="4"/>
        <v>430.6</v>
      </c>
      <c r="D12" s="3">
        <f t="shared" si="5"/>
        <v>0.6071428571428571</v>
      </c>
      <c r="E12" s="8">
        <v>158.4</v>
      </c>
      <c r="F12" s="8">
        <v>755.7</v>
      </c>
      <c r="G12" s="9">
        <f t="shared" si="0"/>
        <v>4.770833333333333</v>
      </c>
      <c r="H12" s="8">
        <v>102</v>
      </c>
      <c r="I12" s="10">
        <v>82.2</v>
      </c>
      <c r="J12" s="10">
        <v>255.4</v>
      </c>
      <c r="K12" s="9">
        <f t="shared" si="1"/>
        <v>3.1070559610705595</v>
      </c>
      <c r="L12" s="11">
        <f t="shared" si="2"/>
        <v>240.60000000000002</v>
      </c>
      <c r="M12" s="11">
        <f t="shared" si="3"/>
        <v>1011.1</v>
      </c>
      <c r="N12" s="9">
        <f t="shared" si="6"/>
        <v>4.2024106400664998</v>
      </c>
      <c r="O12" s="11">
        <f t="shared" si="9"/>
        <v>190</v>
      </c>
      <c r="P12" s="11">
        <f t="shared" si="7"/>
        <v>770.5</v>
      </c>
      <c r="Q12" s="12">
        <f t="shared" si="8"/>
        <v>100.16500000000001</v>
      </c>
      <c r="R12" s="20"/>
      <c r="S12" s="21"/>
      <c r="T12" s="14"/>
      <c r="U12" s="15"/>
    </row>
    <row r="13" spans="1:21" x14ac:dyDescent="0.2">
      <c r="B13" s="1">
        <v>49</v>
      </c>
      <c r="C13" s="8">
        <f>'[1]Uusi kulutusseuranta'!C14-'[1]Uusi kulutusseuranta'!C7</f>
        <v>575</v>
      </c>
      <c r="D13" s="3">
        <f t="shared" si="5"/>
        <v>0.67261904761904767</v>
      </c>
      <c r="E13" s="8">
        <v>189.7</v>
      </c>
      <c r="F13" s="8">
        <v>910.4</v>
      </c>
      <c r="G13" s="9">
        <f t="shared" si="0"/>
        <v>4.7991565629942015</v>
      </c>
      <c r="H13" s="8">
        <v>113</v>
      </c>
      <c r="I13" s="10">
        <v>62.2</v>
      </c>
      <c r="J13" s="10">
        <v>196.2</v>
      </c>
      <c r="K13" s="9">
        <f t="shared" si="1"/>
        <v>3.1543408360128615</v>
      </c>
      <c r="L13" s="11">
        <f t="shared" si="2"/>
        <v>251.89999999999998</v>
      </c>
      <c r="M13" s="11">
        <f t="shared" si="3"/>
        <v>1106.5999999999999</v>
      </c>
      <c r="N13" s="9">
        <f t="shared" si="6"/>
        <v>4.393013100436681</v>
      </c>
      <c r="O13" s="11">
        <f t="shared" si="9"/>
        <v>323.10000000000002</v>
      </c>
      <c r="P13" s="11">
        <f t="shared" si="7"/>
        <v>854.69999999999993</v>
      </c>
      <c r="Q13" s="12">
        <f t="shared" si="8"/>
        <v>111.11099999999999</v>
      </c>
      <c r="R13" s="20"/>
      <c r="S13" s="19"/>
      <c r="T13" s="14"/>
      <c r="U13" s="15"/>
    </row>
    <row r="14" spans="1:21" x14ac:dyDescent="0.2">
      <c r="B14" s="1">
        <v>50</v>
      </c>
      <c r="C14" s="8">
        <f>'[1]Uusi kulutusseuranta'!C21-'[1]Uusi kulutusseuranta'!C14</f>
        <v>555</v>
      </c>
      <c r="D14" s="3">
        <f t="shared" si="5"/>
        <v>0.76190476190476186</v>
      </c>
      <c r="E14" s="8">
        <v>214.5</v>
      </c>
      <c r="F14" s="8">
        <v>992.1</v>
      </c>
      <c r="G14" s="9">
        <f t="shared" si="0"/>
        <v>4.6251748251748257</v>
      </c>
      <c r="H14" s="8">
        <v>128</v>
      </c>
      <c r="I14" s="10">
        <v>80.3</v>
      </c>
      <c r="J14" s="10">
        <v>244.6</v>
      </c>
      <c r="K14" s="9">
        <f t="shared" si="1"/>
        <v>3.0460772104607723</v>
      </c>
      <c r="L14" s="11">
        <f t="shared" si="2"/>
        <v>294.8</v>
      </c>
      <c r="M14" s="11">
        <f t="shared" si="3"/>
        <v>1236.7</v>
      </c>
      <c r="N14" s="9">
        <f t="shared" si="6"/>
        <v>4.195047489823609</v>
      </c>
      <c r="O14" s="11">
        <f t="shared" si="9"/>
        <v>260.2</v>
      </c>
      <c r="P14" s="11">
        <f t="shared" si="7"/>
        <v>941.90000000000009</v>
      </c>
      <c r="Q14" s="12">
        <f t="shared" si="8"/>
        <v>122.44700000000002</v>
      </c>
      <c r="R14" s="20"/>
      <c r="S14" s="21"/>
      <c r="T14" s="14"/>
      <c r="U14" s="15"/>
    </row>
    <row r="15" spans="1:21" x14ac:dyDescent="0.2">
      <c r="B15" s="1">
        <v>51</v>
      </c>
      <c r="C15" s="8">
        <f>'[1]Uusi kulutusseuranta'!C28-'[1]Uusi kulutusseuranta'!C21</f>
        <v>530</v>
      </c>
      <c r="D15" s="3">
        <f t="shared" si="5"/>
        <v>0.5892857142857143</v>
      </c>
      <c r="E15" s="8">
        <v>150.5</v>
      </c>
      <c r="F15" s="8">
        <v>736.8</v>
      </c>
      <c r="G15" s="9">
        <f t="shared" si="0"/>
        <v>4.8956810631229235</v>
      </c>
      <c r="H15" s="8">
        <v>99</v>
      </c>
      <c r="I15" s="10">
        <v>76.5</v>
      </c>
      <c r="J15" s="10">
        <v>233.6</v>
      </c>
      <c r="K15" s="9">
        <f t="shared" si="1"/>
        <v>3.0535947712418299</v>
      </c>
      <c r="L15" s="11">
        <f t="shared" si="2"/>
        <v>227</v>
      </c>
      <c r="M15" s="11">
        <f t="shared" si="3"/>
        <v>970.4</v>
      </c>
      <c r="N15" s="9">
        <f t="shared" si="6"/>
        <v>4.2748898678414093</v>
      </c>
      <c r="O15" s="11">
        <f t="shared" si="9"/>
        <v>303</v>
      </c>
      <c r="P15" s="11">
        <f t="shared" si="7"/>
        <v>743.4</v>
      </c>
      <c r="Q15" s="12">
        <f t="shared" si="8"/>
        <v>96.641999999999996</v>
      </c>
      <c r="R15" s="20"/>
      <c r="S15" s="21"/>
      <c r="T15" s="14"/>
      <c r="U15" s="15"/>
    </row>
    <row r="16" spans="1:21" x14ac:dyDescent="0.2">
      <c r="B16" s="1">
        <v>52</v>
      </c>
      <c r="C16" s="8">
        <f>'[1]Uusi kulutusseuranta'!C35-'[1]Uusi kulutusseuranta'!C28</f>
        <v>420</v>
      </c>
      <c r="D16" s="3">
        <f t="shared" si="5"/>
        <v>0.44642857142857145</v>
      </c>
      <c r="E16" s="8">
        <v>96.6</v>
      </c>
      <c r="F16" s="8">
        <v>504.9</v>
      </c>
      <c r="G16" s="9">
        <f t="shared" si="0"/>
        <v>5.2267080745341614</v>
      </c>
      <c r="H16" s="8">
        <v>75</v>
      </c>
      <c r="I16" s="10">
        <v>77.900000000000006</v>
      </c>
      <c r="J16" s="10">
        <v>243.1</v>
      </c>
      <c r="K16" s="9">
        <f t="shared" si="1"/>
        <v>3.1206675224646983</v>
      </c>
      <c r="L16" s="11">
        <f t="shared" si="2"/>
        <v>174.5</v>
      </c>
      <c r="M16" s="11">
        <f t="shared" si="3"/>
        <v>748</v>
      </c>
      <c r="N16" s="9">
        <f t="shared" si="6"/>
        <v>4.2865329512893986</v>
      </c>
      <c r="O16" s="11">
        <f t="shared" si="9"/>
        <v>245.5</v>
      </c>
      <c r="P16" s="11">
        <f t="shared" si="7"/>
        <v>573.5</v>
      </c>
      <c r="Q16" s="12">
        <f t="shared" si="8"/>
        <v>74.555000000000007</v>
      </c>
      <c r="R16" s="20"/>
      <c r="S16" s="21"/>
      <c r="T16" s="14"/>
      <c r="U16" s="15"/>
    </row>
    <row r="17" spans="1:21" s="2" customFormat="1" ht="15" customHeight="1" x14ac:dyDescent="0.2">
      <c r="A17" s="1"/>
      <c r="B17" s="1"/>
      <c r="C17" s="2" t="s">
        <v>7</v>
      </c>
      <c r="D17" s="3" t="s">
        <v>8</v>
      </c>
      <c r="E17" s="2" t="s">
        <v>9</v>
      </c>
      <c r="F17" s="2" t="s">
        <v>10</v>
      </c>
      <c r="G17" s="4" t="s">
        <v>11</v>
      </c>
      <c r="H17" s="2" t="s">
        <v>12</v>
      </c>
      <c r="I17" s="2" t="s">
        <v>13</v>
      </c>
      <c r="J17" s="2" t="s">
        <v>14</v>
      </c>
      <c r="K17" s="4" t="s">
        <v>15</v>
      </c>
      <c r="L17" s="5" t="s">
        <v>16</v>
      </c>
      <c r="M17" s="5" t="s">
        <v>17</v>
      </c>
      <c r="N17" s="4" t="s">
        <v>18</v>
      </c>
      <c r="O17" s="2" t="s">
        <v>19</v>
      </c>
      <c r="P17" s="5" t="s">
        <v>24</v>
      </c>
      <c r="Q17" s="6" t="s">
        <v>21</v>
      </c>
      <c r="R17" s="7" t="str">
        <f>R1</f>
        <v>dT</v>
      </c>
      <c r="S17" s="2" t="str">
        <f>S1</f>
        <v>IV-mittaus</v>
      </c>
      <c r="T17" s="4"/>
      <c r="U17" s="17"/>
    </row>
    <row r="18" spans="1:21" x14ac:dyDescent="0.2">
      <c r="A18" s="1">
        <v>2014</v>
      </c>
      <c r="B18" s="1">
        <v>1</v>
      </c>
      <c r="C18" s="8">
        <f>'[1]Uusi kulutusseuranta'!O11-'[1]Uusi kulutusseuranta'!C35</f>
        <v>465</v>
      </c>
      <c r="D18" s="3">
        <f t="shared" si="5"/>
        <v>0.5357142857142857</v>
      </c>
      <c r="E18" s="8">
        <v>131.69999999999999</v>
      </c>
      <c r="F18" s="8">
        <v>669</v>
      </c>
      <c r="G18" s="9">
        <f t="shared" si="0"/>
        <v>5.0797266514806383</v>
      </c>
      <c r="H18" s="8">
        <v>90</v>
      </c>
      <c r="I18" s="10">
        <v>74</v>
      </c>
      <c r="J18" s="10">
        <v>228</v>
      </c>
      <c r="K18" s="9">
        <f t="shared" si="1"/>
        <v>3.0810810810810811</v>
      </c>
      <c r="L18" s="11">
        <f t="shared" ref="L18:L49" si="10">E18+I18</f>
        <v>205.7</v>
      </c>
      <c r="M18" s="11">
        <f t="shared" ref="M18:M49" si="11">F18+J18</f>
        <v>897</v>
      </c>
      <c r="N18" s="9">
        <f t="shared" si="6"/>
        <v>4.3607194944093344</v>
      </c>
      <c r="O18" s="11">
        <f t="shared" ref="O18:O49" si="12">C18-L18</f>
        <v>259.3</v>
      </c>
      <c r="P18" s="11">
        <f t="shared" si="7"/>
        <v>691.3</v>
      </c>
      <c r="Q18" s="12">
        <f>P18*0.13</f>
        <v>89.869</v>
      </c>
      <c r="R18" s="20"/>
      <c r="S18" s="19"/>
      <c r="T18" s="14"/>
      <c r="U18" s="15"/>
    </row>
    <row r="19" spans="1:21" x14ac:dyDescent="0.2">
      <c r="A19" s="1">
        <f>SUM(E18:E69)/4465</f>
        <v>0.74421052631578932</v>
      </c>
      <c r="B19" s="1">
        <v>2</v>
      </c>
      <c r="C19" s="11">
        <f>'[1]Uusi kulutusseuranta'!O18-'[1]Uusi kulutusseuranta'!O11</f>
        <v>597.20999999999958</v>
      </c>
      <c r="D19" s="3">
        <f t="shared" si="5"/>
        <v>0.66666666666666663</v>
      </c>
      <c r="E19" s="8">
        <v>180.9</v>
      </c>
      <c r="F19" s="8">
        <v>856.1</v>
      </c>
      <c r="G19" s="9">
        <f t="shared" si="0"/>
        <v>4.7324488667772249</v>
      </c>
      <c r="H19" s="8">
        <v>112</v>
      </c>
      <c r="I19" s="10">
        <v>78.400000000000006</v>
      </c>
      <c r="J19" s="10">
        <v>242</v>
      </c>
      <c r="K19" s="9">
        <f t="shared" si="1"/>
        <v>3.0867346938775508</v>
      </c>
      <c r="L19" s="11">
        <f t="shared" si="10"/>
        <v>259.3</v>
      </c>
      <c r="M19" s="11">
        <f t="shared" si="11"/>
        <v>1098.0999999999999</v>
      </c>
      <c r="N19" s="9">
        <f t="shared" si="6"/>
        <v>4.234863092942537</v>
      </c>
      <c r="O19" s="11">
        <f t="shared" si="12"/>
        <v>337.90999999999957</v>
      </c>
      <c r="P19" s="11">
        <f t="shared" si="7"/>
        <v>838.8</v>
      </c>
      <c r="Q19" s="12">
        <f t="shared" ref="Q19:Q69" si="13">P19*0.13</f>
        <v>109.044</v>
      </c>
      <c r="R19" s="20"/>
      <c r="S19" s="19"/>
      <c r="T19" s="14"/>
      <c r="U19" s="15"/>
    </row>
    <row r="20" spans="1:21" x14ac:dyDescent="0.2">
      <c r="B20" s="1">
        <v>3</v>
      </c>
      <c r="C20" s="11">
        <f>SUM('[1]Uusi kulutusseuranta'!N18:N24)</f>
        <v>718.28</v>
      </c>
      <c r="D20" s="3">
        <f t="shared" si="5"/>
        <v>0.94047619047619047</v>
      </c>
      <c r="E20" s="8">
        <v>262.7</v>
      </c>
      <c r="F20" s="8">
        <v>1227.5</v>
      </c>
      <c r="G20" s="9">
        <f t="shared" si="0"/>
        <v>4.6726303768557296</v>
      </c>
      <c r="H20" s="8">
        <v>158</v>
      </c>
      <c r="I20" s="10">
        <v>86.6</v>
      </c>
      <c r="J20" s="10">
        <v>263.3</v>
      </c>
      <c r="K20" s="9">
        <f t="shared" si="1"/>
        <v>3.0404157043879909</v>
      </c>
      <c r="L20" s="11">
        <f t="shared" si="10"/>
        <v>349.29999999999995</v>
      </c>
      <c r="M20" s="11">
        <f t="shared" si="11"/>
        <v>1490.8</v>
      </c>
      <c r="N20" s="9">
        <f t="shared" si="6"/>
        <v>4.2679645004294304</v>
      </c>
      <c r="O20" s="11">
        <f t="shared" si="12"/>
        <v>368.98</v>
      </c>
      <c r="P20" s="11">
        <f t="shared" si="7"/>
        <v>1141.5</v>
      </c>
      <c r="Q20" s="12">
        <f t="shared" si="13"/>
        <v>148.39500000000001</v>
      </c>
      <c r="R20" s="20"/>
      <c r="S20" s="19"/>
      <c r="T20" s="14"/>
      <c r="U20" s="15"/>
    </row>
    <row r="21" spans="1:21" x14ac:dyDescent="0.2">
      <c r="B21" s="1">
        <v>4</v>
      </c>
      <c r="C21" s="11">
        <f>SUM('[1]Uusi kulutusseuranta'!N25:N31)</f>
        <v>645.5</v>
      </c>
      <c r="D21" s="3">
        <f t="shared" si="5"/>
        <v>0.74404761904761907</v>
      </c>
      <c r="E21" s="10">
        <v>216</v>
      </c>
      <c r="F21" s="10">
        <v>1002</v>
      </c>
      <c r="G21" s="9">
        <f t="shared" si="0"/>
        <v>4.6388888888888893</v>
      </c>
      <c r="H21" s="8">
        <v>125</v>
      </c>
      <c r="I21" s="10">
        <v>51.7</v>
      </c>
      <c r="J21" s="10">
        <v>177</v>
      </c>
      <c r="K21" s="9">
        <f t="shared" si="1"/>
        <v>3.4235976789168276</v>
      </c>
      <c r="L21" s="11">
        <f t="shared" si="10"/>
        <v>267.7</v>
      </c>
      <c r="M21" s="11">
        <f t="shared" si="11"/>
        <v>1179</v>
      </c>
      <c r="N21" s="9">
        <f t="shared" si="6"/>
        <v>4.4041837878221894</v>
      </c>
      <c r="O21" s="11">
        <f t="shared" si="12"/>
        <v>377.8</v>
      </c>
      <c r="P21" s="11">
        <f t="shared" si="7"/>
        <v>911.3</v>
      </c>
      <c r="Q21" s="12">
        <f t="shared" si="13"/>
        <v>118.46899999999999</v>
      </c>
      <c r="R21" s="20"/>
      <c r="S21" s="19"/>
      <c r="T21" s="14"/>
      <c r="U21" s="15"/>
    </row>
    <row r="22" spans="1:21" x14ac:dyDescent="0.2">
      <c r="B22" s="1">
        <v>5</v>
      </c>
      <c r="C22" s="11">
        <f>SUM('[1]Uusi kulutusseuranta'!N32:N36,'[1]Uusi kulutusseuranta'!Z6:Z7)</f>
        <v>639.77</v>
      </c>
      <c r="D22" s="3">
        <f t="shared" si="5"/>
        <v>0.6964285714285714</v>
      </c>
      <c r="E22" s="10">
        <v>188</v>
      </c>
      <c r="F22" s="10">
        <v>873.4</v>
      </c>
      <c r="G22" s="9">
        <f t="shared" si="0"/>
        <v>4.6457446808510641</v>
      </c>
      <c r="H22" s="8">
        <v>117</v>
      </c>
      <c r="I22" s="10">
        <v>74.7</v>
      </c>
      <c r="J22" s="10">
        <v>231.7</v>
      </c>
      <c r="K22" s="9">
        <f t="shared" si="1"/>
        <v>3.1017402945113788</v>
      </c>
      <c r="L22" s="11">
        <f t="shared" si="10"/>
        <v>262.7</v>
      </c>
      <c r="M22" s="11">
        <f t="shared" si="11"/>
        <v>1105.0999999999999</v>
      </c>
      <c r="N22" s="9">
        <f t="shared" si="6"/>
        <v>4.2066996574038829</v>
      </c>
      <c r="O22" s="11">
        <f t="shared" si="12"/>
        <v>377.07</v>
      </c>
      <c r="P22" s="11">
        <f t="shared" si="7"/>
        <v>842.39999999999986</v>
      </c>
      <c r="Q22" s="12">
        <f t="shared" si="13"/>
        <v>109.51199999999999</v>
      </c>
      <c r="R22" s="20"/>
      <c r="S22" s="19"/>
      <c r="T22" s="14"/>
      <c r="U22" s="15"/>
    </row>
    <row r="23" spans="1:21" x14ac:dyDescent="0.2">
      <c r="B23" s="1">
        <v>6</v>
      </c>
      <c r="C23" s="11">
        <f>SUM('[1]Uusi kulutusseuranta'!Z8:Z14)</f>
        <v>457.85</v>
      </c>
      <c r="D23" s="3">
        <f t="shared" si="5"/>
        <v>0.43452380952380953</v>
      </c>
      <c r="E23" s="10">
        <v>97.6</v>
      </c>
      <c r="F23" s="10">
        <v>504.8</v>
      </c>
      <c r="G23" s="9">
        <f t="shared" si="0"/>
        <v>5.1721311475409841</v>
      </c>
      <c r="H23" s="8">
        <v>73</v>
      </c>
      <c r="I23" s="10">
        <v>63.8</v>
      </c>
      <c r="J23" s="10">
        <v>208.5</v>
      </c>
      <c r="K23" s="9">
        <f t="shared" si="1"/>
        <v>3.2680250783699063</v>
      </c>
      <c r="L23" s="11">
        <f t="shared" si="10"/>
        <v>161.39999999999998</v>
      </c>
      <c r="M23" s="11">
        <f t="shared" si="11"/>
        <v>713.3</v>
      </c>
      <c r="N23" s="9">
        <f t="shared" si="6"/>
        <v>4.4194547707558867</v>
      </c>
      <c r="O23" s="11">
        <f t="shared" si="12"/>
        <v>296.45000000000005</v>
      </c>
      <c r="P23" s="11">
        <f t="shared" si="7"/>
        <v>551.9</v>
      </c>
      <c r="Q23" s="12">
        <f t="shared" si="13"/>
        <v>71.747</v>
      </c>
      <c r="R23" s="20"/>
      <c r="S23" s="19"/>
      <c r="T23" s="14"/>
      <c r="U23" s="15"/>
    </row>
    <row r="24" spans="1:21" x14ac:dyDescent="0.2">
      <c r="B24" s="1">
        <v>7</v>
      </c>
      <c r="C24" s="11">
        <f>SUM('[1]Uusi kulutusseuranta'!Z15:Z21)</f>
        <v>342.66999999999996</v>
      </c>
      <c r="D24" s="3">
        <f t="shared" si="5"/>
        <v>0.39880952380952384</v>
      </c>
      <c r="E24" s="8">
        <v>82.1</v>
      </c>
      <c r="F24" s="10">
        <v>447.7</v>
      </c>
      <c r="G24" s="9">
        <f t="shared" si="0"/>
        <v>5.4531059683313039</v>
      </c>
      <c r="H24" s="8">
        <v>67</v>
      </c>
      <c r="I24" s="10">
        <v>63.9</v>
      </c>
      <c r="J24" s="10">
        <v>213</v>
      </c>
      <c r="K24" s="9">
        <f t="shared" si="1"/>
        <v>3.3333333333333335</v>
      </c>
      <c r="L24" s="11">
        <f t="shared" si="10"/>
        <v>146</v>
      </c>
      <c r="M24" s="11">
        <f t="shared" si="11"/>
        <v>660.7</v>
      </c>
      <c r="N24" s="9">
        <f t="shared" si="6"/>
        <v>4.5253424657534254</v>
      </c>
      <c r="O24" s="11">
        <f t="shared" si="12"/>
        <v>196.66999999999996</v>
      </c>
      <c r="P24" s="11">
        <f t="shared" si="7"/>
        <v>514.70000000000005</v>
      </c>
      <c r="Q24" s="12">
        <f t="shared" si="13"/>
        <v>66.911000000000001</v>
      </c>
      <c r="R24" s="20"/>
      <c r="S24" s="19"/>
      <c r="T24" s="14"/>
      <c r="U24" s="15"/>
    </row>
    <row r="25" spans="1:21" x14ac:dyDescent="0.2">
      <c r="B25" s="1">
        <v>8</v>
      </c>
      <c r="C25" s="11">
        <f>SUM('[1]Uusi kulutusseuranta'!Z22:Z28)</f>
        <v>405.78</v>
      </c>
      <c r="D25" s="3">
        <f>H25/168</f>
        <v>0.42261904761904762</v>
      </c>
      <c r="E25" s="8">
        <v>93.7</v>
      </c>
      <c r="F25" s="8">
        <v>497.4</v>
      </c>
      <c r="G25" s="9">
        <f t="shared" si="0"/>
        <v>5.3084311632870858</v>
      </c>
      <c r="H25" s="11">
        <v>71</v>
      </c>
      <c r="I25" s="10">
        <v>62.1</v>
      </c>
      <c r="J25" s="8">
        <v>203.5</v>
      </c>
      <c r="K25" s="9">
        <f t="shared" si="1"/>
        <v>3.2769726247987117</v>
      </c>
      <c r="L25" s="11">
        <f t="shared" si="10"/>
        <v>155.80000000000001</v>
      </c>
      <c r="M25" s="11">
        <f t="shared" si="11"/>
        <v>700.9</v>
      </c>
      <c r="N25" s="9">
        <f t="shared" si="6"/>
        <v>4.498716302952503</v>
      </c>
      <c r="O25" s="11">
        <f t="shared" si="12"/>
        <v>249.97999999999996</v>
      </c>
      <c r="P25" s="11">
        <f t="shared" si="7"/>
        <v>545.09999999999991</v>
      </c>
      <c r="Q25" s="12">
        <f t="shared" si="13"/>
        <v>70.862999999999985</v>
      </c>
      <c r="R25" s="20"/>
      <c r="S25" s="19"/>
      <c r="T25" s="14"/>
      <c r="U25" s="15"/>
    </row>
    <row r="26" spans="1:21" x14ac:dyDescent="0.2">
      <c r="B26" s="1">
        <v>9</v>
      </c>
      <c r="C26" s="11">
        <f>SUM('[1]Uusi kulutusseuranta'!Z29:Z33,'[1]Uusi kulutusseuranta'!AL6:AL7)</f>
        <v>358.85</v>
      </c>
      <c r="D26" s="3">
        <f t="shared" si="5"/>
        <v>0.39880952380952384</v>
      </c>
      <c r="E26" s="8">
        <v>80.599999999999994</v>
      </c>
      <c r="F26" s="8">
        <v>437.3</v>
      </c>
      <c r="G26" s="9">
        <f t="shared" si="0"/>
        <v>5.4255583126550873</v>
      </c>
      <c r="H26" s="11">
        <v>67</v>
      </c>
      <c r="I26" s="10">
        <v>66.8</v>
      </c>
      <c r="J26" s="8">
        <v>222.9</v>
      </c>
      <c r="K26" s="9">
        <f t="shared" si="1"/>
        <v>3.3368263473053896</v>
      </c>
      <c r="L26" s="11">
        <f t="shared" si="10"/>
        <v>147.39999999999998</v>
      </c>
      <c r="M26" s="11">
        <f t="shared" si="11"/>
        <v>660.2</v>
      </c>
      <c r="N26" s="9">
        <f t="shared" si="6"/>
        <v>4.4789687924016288</v>
      </c>
      <c r="O26" s="11">
        <f t="shared" si="12"/>
        <v>211.45000000000005</v>
      </c>
      <c r="P26" s="11">
        <f t="shared" si="7"/>
        <v>512.80000000000007</v>
      </c>
      <c r="Q26" s="12">
        <f t="shared" si="13"/>
        <v>66.664000000000016</v>
      </c>
      <c r="R26" s="20"/>
      <c r="S26" s="19"/>
      <c r="T26" s="14"/>
      <c r="U26" s="15"/>
    </row>
    <row r="27" spans="1:21" x14ac:dyDescent="0.2">
      <c r="B27" s="1">
        <v>10</v>
      </c>
      <c r="C27" s="11">
        <f>SUM('[1]Uusi kulutusseuranta'!AL8:AL14)</f>
        <v>394.67999999999995</v>
      </c>
      <c r="D27" s="3">
        <f t="shared" si="5"/>
        <v>0.40476190476190477</v>
      </c>
      <c r="E27" s="8">
        <v>84.8</v>
      </c>
      <c r="F27" s="8">
        <v>453.1</v>
      </c>
      <c r="G27" s="9">
        <f t="shared" si="0"/>
        <v>5.3431603773584913</v>
      </c>
      <c r="H27" s="11">
        <v>68</v>
      </c>
      <c r="I27" s="10">
        <v>63.7</v>
      </c>
      <c r="J27" s="8">
        <v>216.4</v>
      </c>
      <c r="K27" s="9">
        <f t="shared" si="1"/>
        <v>3.3971742543171115</v>
      </c>
      <c r="L27" s="11">
        <f t="shared" si="10"/>
        <v>148.5</v>
      </c>
      <c r="M27" s="11">
        <f t="shared" si="11"/>
        <v>669.5</v>
      </c>
      <c r="N27" s="9">
        <f t="shared" si="6"/>
        <v>4.5084175084175087</v>
      </c>
      <c r="O27" s="11">
        <f t="shared" si="12"/>
        <v>246.17999999999995</v>
      </c>
      <c r="P27" s="11">
        <f t="shared" si="7"/>
        <v>521</v>
      </c>
      <c r="Q27" s="12">
        <f t="shared" si="13"/>
        <v>67.73</v>
      </c>
      <c r="R27" s="20"/>
      <c r="S27" s="19"/>
      <c r="T27" s="14"/>
      <c r="U27" s="15"/>
    </row>
    <row r="28" spans="1:21" x14ac:dyDescent="0.2">
      <c r="B28" s="1">
        <v>11</v>
      </c>
      <c r="C28" s="8">
        <f>SUM('[1]Uusi kulutusseuranta'!AL15:AL21)</f>
        <v>357.00000000000006</v>
      </c>
      <c r="D28" s="3">
        <f t="shared" si="5"/>
        <v>0.34523809523809523</v>
      </c>
      <c r="E28" s="8">
        <v>69.3</v>
      </c>
      <c r="F28" s="8">
        <v>378</v>
      </c>
      <c r="G28" s="9">
        <f t="shared" si="0"/>
        <v>5.454545454545455</v>
      </c>
      <c r="H28" s="11">
        <v>58</v>
      </c>
      <c r="I28" s="10">
        <v>58.7</v>
      </c>
      <c r="J28" s="8">
        <v>195.8</v>
      </c>
      <c r="K28" s="9">
        <f t="shared" si="1"/>
        <v>3.3356047700170359</v>
      </c>
      <c r="L28" s="11">
        <f t="shared" si="10"/>
        <v>128</v>
      </c>
      <c r="M28" s="11">
        <f t="shared" si="11"/>
        <v>573.79999999999995</v>
      </c>
      <c r="N28" s="9">
        <f t="shared" si="6"/>
        <v>4.4828124999999996</v>
      </c>
      <c r="O28" s="11">
        <f t="shared" si="12"/>
        <v>229.00000000000006</v>
      </c>
      <c r="P28" s="11">
        <f t="shared" si="7"/>
        <v>445.79999999999995</v>
      </c>
      <c r="Q28" s="12">
        <f t="shared" si="13"/>
        <v>57.953999999999994</v>
      </c>
      <c r="R28" s="20"/>
      <c r="S28" s="19"/>
      <c r="T28" s="14"/>
      <c r="U28" s="15"/>
    </row>
    <row r="29" spans="1:21" x14ac:dyDescent="0.2">
      <c r="B29" s="1">
        <v>12</v>
      </c>
      <c r="C29" s="11">
        <f>SUM('[1]Uusi kulutusseuranta'!AL22:AL28)</f>
        <v>403.82</v>
      </c>
      <c r="D29" s="3">
        <f t="shared" si="5"/>
        <v>0.4107142857142857</v>
      </c>
      <c r="E29" s="8">
        <v>90.6</v>
      </c>
      <c r="F29" s="8">
        <v>460.8</v>
      </c>
      <c r="G29" s="9">
        <f t="shared" si="0"/>
        <v>5.0860927152317883</v>
      </c>
      <c r="H29" s="11">
        <v>69</v>
      </c>
      <c r="I29" s="10">
        <v>64.400000000000006</v>
      </c>
      <c r="J29" s="8">
        <v>213.4</v>
      </c>
      <c r="K29" s="9">
        <f t="shared" si="1"/>
        <v>3.3136645962732918</v>
      </c>
      <c r="L29" s="11">
        <f t="shared" si="10"/>
        <v>155</v>
      </c>
      <c r="M29" s="11">
        <f t="shared" si="11"/>
        <v>674.2</v>
      </c>
      <c r="N29" s="9">
        <f t="shared" si="6"/>
        <v>4.3496774193548386</v>
      </c>
      <c r="O29" s="11">
        <f t="shared" si="12"/>
        <v>248.82</v>
      </c>
      <c r="P29" s="11">
        <f t="shared" si="7"/>
        <v>519.20000000000005</v>
      </c>
      <c r="Q29" s="12">
        <f t="shared" si="13"/>
        <v>67.496000000000009</v>
      </c>
      <c r="R29" s="20"/>
      <c r="S29" s="19"/>
      <c r="T29" s="14"/>
      <c r="U29" s="15"/>
    </row>
    <row r="30" spans="1:21" x14ac:dyDescent="0.2">
      <c r="B30" s="1">
        <v>13</v>
      </c>
      <c r="C30" s="11">
        <f>SUM('[1]Uusi kulutusseuranta'!AL29:AL35)</f>
        <v>309.44</v>
      </c>
      <c r="D30" s="3">
        <f t="shared" si="5"/>
        <v>0.33333333333333331</v>
      </c>
      <c r="E30" s="8">
        <v>61.7</v>
      </c>
      <c r="F30" s="8">
        <v>337.4</v>
      </c>
      <c r="G30" s="9">
        <f t="shared" si="0"/>
        <v>5.468395461912479</v>
      </c>
      <c r="H30" s="11">
        <v>56</v>
      </c>
      <c r="I30" s="10">
        <v>62.6</v>
      </c>
      <c r="J30" s="8">
        <v>209.5</v>
      </c>
      <c r="K30" s="9">
        <f t="shared" si="1"/>
        <v>3.3466453674121404</v>
      </c>
      <c r="L30" s="11">
        <f t="shared" si="10"/>
        <v>124.30000000000001</v>
      </c>
      <c r="M30" s="11">
        <f t="shared" si="11"/>
        <v>546.9</v>
      </c>
      <c r="N30" s="9">
        <f t="shared" si="6"/>
        <v>4.3998390989541427</v>
      </c>
      <c r="O30" s="11">
        <f t="shared" si="12"/>
        <v>185.14</v>
      </c>
      <c r="P30" s="11">
        <f t="shared" si="7"/>
        <v>422.59999999999997</v>
      </c>
      <c r="Q30" s="12">
        <f t="shared" si="13"/>
        <v>54.937999999999995</v>
      </c>
      <c r="R30" s="20"/>
      <c r="S30" s="18"/>
      <c r="T30" s="14"/>
      <c r="U30" s="15"/>
    </row>
    <row r="31" spans="1:21" x14ac:dyDescent="0.2">
      <c r="B31" s="1">
        <v>14</v>
      </c>
      <c r="C31" s="11">
        <f>SUM('[1]Uusi kulutusseuranta'!AL36:AL47)</f>
        <v>354.47</v>
      </c>
      <c r="D31" s="3">
        <f t="shared" si="5"/>
        <v>0.41666666666666669</v>
      </c>
      <c r="E31" s="8">
        <v>80.3</v>
      </c>
      <c r="F31" s="8">
        <v>437.9</v>
      </c>
      <c r="G31" s="9">
        <f t="shared" si="0"/>
        <v>5.4533001245330013</v>
      </c>
      <c r="H31" s="11">
        <v>70</v>
      </c>
      <c r="I31" s="10">
        <v>71.5</v>
      </c>
      <c r="J31" s="8">
        <v>233.9</v>
      </c>
      <c r="K31" s="9">
        <f t="shared" si="1"/>
        <v>3.2713286713286713</v>
      </c>
      <c r="L31" s="11">
        <f t="shared" si="10"/>
        <v>151.80000000000001</v>
      </c>
      <c r="M31" s="11">
        <f t="shared" si="11"/>
        <v>671.8</v>
      </c>
      <c r="N31" s="9">
        <f t="shared" si="6"/>
        <v>4.4255599472990772</v>
      </c>
      <c r="O31" s="11">
        <f t="shared" si="12"/>
        <v>202.67000000000002</v>
      </c>
      <c r="P31" s="11">
        <f t="shared" si="7"/>
        <v>520</v>
      </c>
      <c r="Q31" s="12">
        <f t="shared" si="13"/>
        <v>67.600000000000009</v>
      </c>
      <c r="R31" s="13">
        <v>4.8</v>
      </c>
      <c r="S31" s="19">
        <v>0</v>
      </c>
      <c r="T31" s="14"/>
      <c r="U31" s="15"/>
    </row>
    <row r="32" spans="1:21" x14ac:dyDescent="0.2">
      <c r="B32" s="1">
        <v>15</v>
      </c>
      <c r="C32" s="11">
        <f>SUM('[1]Uusi kulutusseuranta'!AL48:AL54)</f>
        <v>349.28000000000003</v>
      </c>
      <c r="D32" s="3">
        <f t="shared" si="5"/>
        <v>0.38095238095238093</v>
      </c>
      <c r="E32" s="8">
        <v>71.5</v>
      </c>
      <c r="F32" s="8">
        <v>394.9</v>
      </c>
      <c r="G32" s="9">
        <f t="shared" si="0"/>
        <v>5.523076923076923</v>
      </c>
      <c r="H32" s="8">
        <v>64</v>
      </c>
      <c r="I32" s="10">
        <v>69.400000000000006</v>
      </c>
      <c r="J32" s="8">
        <v>227.6</v>
      </c>
      <c r="K32" s="9">
        <f t="shared" si="1"/>
        <v>3.2795389048991352</v>
      </c>
      <c r="L32" s="11">
        <f t="shared" si="10"/>
        <v>140.9</v>
      </c>
      <c r="M32" s="11">
        <f t="shared" si="11"/>
        <v>622.5</v>
      </c>
      <c r="N32" s="9">
        <f t="shared" si="6"/>
        <v>4.4180269694819021</v>
      </c>
      <c r="O32" s="11">
        <f t="shared" si="12"/>
        <v>208.38000000000002</v>
      </c>
      <c r="P32" s="11">
        <f t="shared" si="7"/>
        <v>481.6</v>
      </c>
      <c r="Q32" s="12">
        <f t="shared" si="13"/>
        <v>62.608000000000004</v>
      </c>
      <c r="R32" s="13">
        <v>4.3</v>
      </c>
      <c r="S32" s="19"/>
      <c r="T32" s="14"/>
      <c r="U32" s="15"/>
    </row>
    <row r="33" spans="2:21" x14ac:dyDescent="0.2">
      <c r="B33" s="1">
        <v>16</v>
      </c>
      <c r="C33" s="11">
        <f>SUM('[1]Uusi kulutusseuranta'!AL55:AL61)</f>
        <v>300.36</v>
      </c>
      <c r="D33" s="3">
        <f t="shared" si="5"/>
        <v>0.27380952380952384</v>
      </c>
      <c r="E33" s="8">
        <v>43.9</v>
      </c>
      <c r="F33" s="8">
        <v>255.7</v>
      </c>
      <c r="G33" s="9">
        <f t="shared" si="0"/>
        <v>5.8246013667425967</v>
      </c>
      <c r="H33" s="8">
        <v>46</v>
      </c>
      <c r="I33" s="10">
        <v>58</v>
      </c>
      <c r="J33" s="8">
        <v>188.9</v>
      </c>
      <c r="K33" s="9">
        <f t="shared" si="1"/>
        <v>3.2568965517241382</v>
      </c>
      <c r="L33" s="11">
        <f t="shared" si="10"/>
        <v>101.9</v>
      </c>
      <c r="M33" s="11">
        <f t="shared" si="11"/>
        <v>444.6</v>
      </c>
      <c r="N33" s="9">
        <f>M33/L33</f>
        <v>4.3631010794896961</v>
      </c>
      <c r="O33" s="11">
        <f t="shared" si="12"/>
        <v>198.46</v>
      </c>
      <c r="P33" s="11">
        <f t="shared" si="7"/>
        <v>342.70000000000005</v>
      </c>
      <c r="Q33" s="12">
        <f t="shared" si="13"/>
        <v>44.551000000000009</v>
      </c>
      <c r="R33" s="13">
        <v>4.4000000000000004</v>
      </c>
      <c r="S33" s="19"/>
      <c r="T33" s="14"/>
      <c r="U33" s="15"/>
    </row>
    <row r="34" spans="2:21" x14ac:dyDescent="0.2">
      <c r="B34" s="1">
        <v>17</v>
      </c>
      <c r="C34" s="11">
        <f>SUM('[1]Uusi kulutusseuranta'!AL62:AL68)</f>
        <v>249.12</v>
      </c>
      <c r="D34" s="3">
        <f t="shared" si="5"/>
        <v>0.22619047619047619</v>
      </c>
      <c r="E34" s="8">
        <v>30</v>
      </c>
      <c r="F34" s="8">
        <v>175.7</v>
      </c>
      <c r="G34" s="9">
        <f t="shared" si="0"/>
        <v>5.8566666666666665</v>
      </c>
      <c r="H34" s="8">
        <v>38</v>
      </c>
      <c r="I34" s="10">
        <v>58.8</v>
      </c>
      <c r="J34" s="8">
        <v>194.3</v>
      </c>
      <c r="K34" s="9">
        <f t="shared" si="1"/>
        <v>3.3044217687074835</v>
      </c>
      <c r="L34" s="11">
        <f t="shared" si="10"/>
        <v>88.8</v>
      </c>
      <c r="M34" s="11">
        <f t="shared" si="11"/>
        <v>370</v>
      </c>
      <c r="N34" s="9">
        <f t="shared" si="6"/>
        <v>4.166666666666667</v>
      </c>
      <c r="O34" s="11">
        <f t="shared" si="12"/>
        <v>160.32</v>
      </c>
      <c r="P34" s="11">
        <f t="shared" si="7"/>
        <v>281.2</v>
      </c>
      <c r="Q34" s="12">
        <f t="shared" si="13"/>
        <v>36.555999999999997</v>
      </c>
      <c r="R34" s="13">
        <v>4.9000000000000004</v>
      </c>
      <c r="S34" s="19"/>
      <c r="T34" s="14"/>
      <c r="U34" s="15"/>
    </row>
    <row r="35" spans="2:21" x14ac:dyDescent="0.2">
      <c r="B35" s="1">
        <v>18</v>
      </c>
      <c r="C35" s="11">
        <f>SUM('[1]Uusi kulutusseuranta'!AL69:AL75)</f>
        <v>288.09000000000003</v>
      </c>
      <c r="D35" s="3">
        <f t="shared" si="5"/>
        <v>0.2857142857142857</v>
      </c>
      <c r="E35" s="8">
        <v>42.4</v>
      </c>
      <c r="F35" s="8">
        <v>245.3</v>
      </c>
      <c r="G35" s="9">
        <f t="shared" si="0"/>
        <v>5.7853773584905666</v>
      </c>
      <c r="H35" s="8">
        <v>48</v>
      </c>
      <c r="I35" s="10">
        <v>67.7</v>
      </c>
      <c r="J35" s="8">
        <v>219.5</v>
      </c>
      <c r="K35" s="9">
        <f t="shared" si="1"/>
        <v>3.2422451994091581</v>
      </c>
      <c r="L35" s="11">
        <f t="shared" si="10"/>
        <v>110.1</v>
      </c>
      <c r="M35" s="11">
        <f t="shared" si="11"/>
        <v>464.8</v>
      </c>
      <c r="N35" s="9">
        <f t="shared" si="6"/>
        <v>4.2216167120799275</v>
      </c>
      <c r="O35" s="11">
        <f t="shared" si="12"/>
        <v>177.99000000000004</v>
      </c>
      <c r="P35" s="11">
        <f t="shared" si="7"/>
        <v>354.70000000000005</v>
      </c>
      <c r="Q35" s="12">
        <f t="shared" si="13"/>
        <v>46.111000000000004</v>
      </c>
      <c r="R35" s="13">
        <v>4.4000000000000004</v>
      </c>
      <c r="S35" s="18"/>
      <c r="T35" s="14"/>
      <c r="U35" s="15"/>
    </row>
    <row r="36" spans="2:21" x14ac:dyDescent="0.2">
      <c r="B36" s="1">
        <v>19</v>
      </c>
      <c r="C36" s="11">
        <f>SUM('[1]Uusi kulutusseuranta'!AL76:AL82)</f>
        <v>268.79000000000002</v>
      </c>
      <c r="D36" s="3">
        <f t="shared" si="5"/>
        <v>0.27976190476190477</v>
      </c>
      <c r="E36" s="8">
        <v>43.3</v>
      </c>
      <c r="F36" s="8">
        <v>247.7</v>
      </c>
      <c r="G36" s="9">
        <f t="shared" si="0"/>
        <v>5.7205542725173215</v>
      </c>
      <c r="H36" s="8">
        <v>47</v>
      </c>
      <c r="I36" s="10">
        <v>63</v>
      </c>
      <c r="J36" s="8">
        <v>209.9</v>
      </c>
      <c r="K36" s="9">
        <f t="shared" si="1"/>
        <v>3.3317460317460319</v>
      </c>
      <c r="L36" s="11">
        <f t="shared" si="10"/>
        <v>106.3</v>
      </c>
      <c r="M36" s="11">
        <f t="shared" si="11"/>
        <v>457.6</v>
      </c>
      <c r="N36" s="9">
        <f t="shared" si="6"/>
        <v>4.3047977422389465</v>
      </c>
      <c r="O36" s="11">
        <f t="shared" si="12"/>
        <v>162.49</v>
      </c>
      <c r="P36" s="11">
        <f t="shared" si="7"/>
        <v>351.3</v>
      </c>
      <c r="Q36" s="12">
        <f t="shared" si="13"/>
        <v>45.669000000000004</v>
      </c>
      <c r="R36" s="13">
        <v>4.9000000000000004</v>
      </c>
      <c r="S36" s="18"/>
      <c r="T36" s="14"/>
      <c r="U36" s="15"/>
    </row>
    <row r="37" spans="2:21" x14ac:dyDescent="0.2">
      <c r="B37" s="1">
        <v>20</v>
      </c>
      <c r="C37" s="11">
        <f>SUM('[1]Uusi kulutusseuranta'!AL83:AL89)</f>
        <v>255.78000000000003</v>
      </c>
      <c r="D37" s="3">
        <f t="shared" si="5"/>
        <v>0.22619047619047619</v>
      </c>
      <c r="E37" s="8">
        <v>28.9</v>
      </c>
      <c r="F37" s="8">
        <v>172.9</v>
      </c>
      <c r="G37" s="9">
        <f t="shared" si="0"/>
        <v>5.9826989619377171</v>
      </c>
      <c r="H37" s="8">
        <v>38</v>
      </c>
      <c r="I37" s="10">
        <v>60.4</v>
      </c>
      <c r="J37" s="8">
        <v>198.7</v>
      </c>
      <c r="K37" s="9">
        <f t="shared" si="1"/>
        <v>3.2897350993377481</v>
      </c>
      <c r="L37" s="11">
        <f t="shared" si="10"/>
        <v>89.3</v>
      </c>
      <c r="M37" s="11">
        <f t="shared" si="11"/>
        <v>371.6</v>
      </c>
      <c r="N37" s="9">
        <f t="shared" si="6"/>
        <v>4.1612541993281082</v>
      </c>
      <c r="O37" s="11">
        <f t="shared" si="12"/>
        <v>166.48000000000002</v>
      </c>
      <c r="P37" s="11">
        <f t="shared" si="7"/>
        <v>282.3</v>
      </c>
      <c r="Q37" s="12">
        <f t="shared" si="13"/>
        <v>36.699000000000005</v>
      </c>
      <c r="R37" s="13">
        <v>3.9</v>
      </c>
      <c r="S37" s="18"/>
      <c r="U37" s="15"/>
    </row>
    <row r="38" spans="2:21" x14ac:dyDescent="0.2">
      <c r="B38" s="1">
        <v>21</v>
      </c>
      <c r="C38" s="11">
        <f>SUM('[1]Uusi kulutusseuranta'!AL90:AL97)</f>
        <v>210.14000000000001</v>
      </c>
      <c r="D38" s="3">
        <f t="shared" si="5"/>
        <v>8.9285714285714288E-2</v>
      </c>
      <c r="E38" s="8">
        <v>0</v>
      </c>
      <c r="F38" s="8">
        <v>0</v>
      </c>
      <c r="G38" s="9">
        <v>0</v>
      </c>
      <c r="H38" s="8">
        <v>15</v>
      </c>
      <c r="I38" s="10">
        <v>42.2</v>
      </c>
      <c r="J38" s="8">
        <v>146.1</v>
      </c>
      <c r="K38" s="9">
        <f t="shared" si="1"/>
        <v>3.4620853080568716</v>
      </c>
      <c r="L38" s="11">
        <f t="shared" si="10"/>
        <v>42.2</v>
      </c>
      <c r="M38" s="11">
        <f t="shared" si="11"/>
        <v>146.1</v>
      </c>
      <c r="N38" s="9">
        <f t="shared" si="6"/>
        <v>3.4620853080568716</v>
      </c>
      <c r="O38" s="11">
        <f t="shared" si="12"/>
        <v>167.94</v>
      </c>
      <c r="P38" s="11">
        <f t="shared" si="7"/>
        <v>103.89999999999999</v>
      </c>
      <c r="Q38" s="12">
        <f t="shared" si="13"/>
        <v>13.507</v>
      </c>
      <c r="R38" s="13">
        <v>5.3</v>
      </c>
      <c r="S38" s="18"/>
      <c r="T38" s="14"/>
      <c r="U38" s="15"/>
    </row>
    <row r="39" spans="2:21" x14ac:dyDescent="0.2">
      <c r="B39" s="1">
        <v>22</v>
      </c>
      <c r="C39" s="11">
        <f>SUM('[1]Uusi kulutusseuranta'!AL97:AL103)</f>
        <v>293.99</v>
      </c>
      <c r="D39" s="3">
        <f t="shared" si="5"/>
        <v>0.16666666666666666</v>
      </c>
      <c r="E39" s="8">
        <v>14.9</v>
      </c>
      <c r="F39" s="8">
        <v>92.2</v>
      </c>
      <c r="G39" s="9">
        <f t="shared" si="0"/>
        <v>6.1879194630872485</v>
      </c>
      <c r="H39" s="8">
        <v>28</v>
      </c>
      <c r="I39" s="10">
        <v>52.3</v>
      </c>
      <c r="J39" s="8">
        <v>175.3</v>
      </c>
      <c r="K39" s="9">
        <f t="shared" si="1"/>
        <v>3.3518164435946467</v>
      </c>
      <c r="L39" s="11">
        <f t="shared" si="10"/>
        <v>67.2</v>
      </c>
      <c r="M39" s="11">
        <f t="shared" si="11"/>
        <v>267.5</v>
      </c>
      <c r="N39" s="9">
        <f t="shared" si="6"/>
        <v>3.9806547619047619</v>
      </c>
      <c r="O39" s="11">
        <f t="shared" si="12"/>
        <v>226.79000000000002</v>
      </c>
      <c r="P39" s="11">
        <f t="shared" si="7"/>
        <v>200.3</v>
      </c>
      <c r="Q39" s="12">
        <f t="shared" si="13"/>
        <v>26.039000000000001</v>
      </c>
      <c r="R39" s="13">
        <v>4.2</v>
      </c>
      <c r="S39" s="18"/>
      <c r="T39" s="14"/>
      <c r="U39" s="15"/>
    </row>
    <row r="40" spans="2:21" x14ac:dyDescent="0.2">
      <c r="B40" s="1">
        <v>23</v>
      </c>
      <c r="C40" s="11">
        <f>SUM('[1]Uusi kulutusseuranta'!AL104:AL110)</f>
        <v>201.45999999999998</v>
      </c>
      <c r="D40" s="3">
        <f t="shared" si="5"/>
        <v>0.10714285714285714</v>
      </c>
      <c r="E40" s="8">
        <v>1.6</v>
      </c>
      <c r="F40" s="8">
        <v>10.7</v>
      </c>
      <c r="G40" s="9">
        <f t="shared" si="0"/>
        <v>6.6874999999999991</v>
      </c>
      <c r="H40" s="8">
        <v>18</v>
      </c>
      <c r="I40" s="10">
        <v>46.7</v>
      </c>
      <c r="J40" s="8">
        <v>159.30000000000001</v>
      </c>
      <c r="K40" s="9">
        <f t="shared" si="1"/>
        <v>3.411134903640257</v>
      </c>
      <c r="L40" s="11">
        <f t="shared" si="10"/>
        <v>48.300000000000004</v>
      </c>
      <c r="M40" s="11">
        <f t="shared" si="11"/>
        <v>170</v>
      </c>
      <c r="N40" s="9">
        <f t="shared" si="6"/>
        <v>3.5196687370600412</v>
      </c>
      <c r="O40" s="11">
        <f t="shared" si="12"/>
        <v>153.15999999999997</v>
      </c>
      <c r="P40" s="11">
        <f t="shared" si="7"/>
        <v>121.69999999999999</v>
      </c>
      <c r="Q40" s="12">
        <f t="shared" si="13"/>
        <v>15.821</v>
      </c>
      <c r="R40" s="13">
        <v>4.3</v>
      </c>
      <c r="S40" s="18"/>
      <c r="T40" s="14"/>
      <c r="U40" s="15"/>
    </row>
    <row r="41" spans="2:21" x14ac:dyDescent="0.2">
      <c r="B41" s="1">
        <v>24</v>
      </c>
      <c r="C41" s="11">
        <f>SUM('[1]Uusi kulutusseuranta'!AL111:AL117)</f>
        <v>234.10000000000002</v>
      </c>
      <c r="D41" s="3">
        <f t="shared" si="5"/>
        <v>0.1130952380952381</v>
      </c>
      <c r="E41" s="8">
        <v>0.6</v>
      </c>
      <c r="F41" s="8">
        <v>3.7</v>
      </c>
      <c r="G41" s="9">
        <f t="shared" si="0"/>
        <v>6.166666666666667</v>
      </c>
      <c r="H41" s="8">
        <v>19</v>
      </c>
      <c r="I41" s="10">
        <v>51.7</v>
      </c>
      <c r="J41" s="8">
        <v>178.2</v>
      </c>
      <c r="K41" s="9">
        <f t="shared" si="1"/>
        <v>3.4468085106382973</v>
      </c>
      <c r="L41" s="11">
        <f t="shared" si="10"/>
        <v>52.300000000000004</v>
      </c>
      <c r="M41" s="11">
        <f t="shared" si="11"/>
        <v>181.89999999999998</v>
      </c>
      <c r="N41" s="9">
        <f t="shared" si="6"/>
        <v>3.4780114722753339</v>
      </c>
      <c r="O41" s="11">
        <f t="shared" si="12"/>
        <v>181.8</v>
      </c>
      <c r="P41" s="11">
        <f t="shared" si="7"/>
        <v>129.59999999999997</v>
      </c>
      <c r="Q41" s="12">
        <f t="shared" si="13"/>
        <v>16.847999999999995</v>
      </c>
      <c r="R41" s="13">
        <v>4.5</v>
      </c>
      <c r="S41" s="18"/>
      <c r="T41" s="14"/>
      <c r="U41" s="15"/>
    </row>
    <row r="42" spans="2:21" x14ac:dyDescent="0.2">
      <c r="B42" s="1">
        <v>25</v>
      </c>
      <c r="C42" s="11">
        <f>SUM('[1]Uusi kulutusseuranta'!AL118:AL124)</f>
        <v>220.01999999999998</v>
      </c>
      <c r="D42" s="3">
        <f t="shared" si="5"/>
        <v>0.14285714285714285</v>
      </c>
      <c r="E42" s="8">
        <v>10.3</v>
      </c>
      <c r="F42" s="8">
        <v>66</v>
      </c>
      <c r="G42" s="9">
        <f t="shared" si="0"/>
        <v>6.407766990291262</v>
      </c>
      <c r="H42" s="8">
        <v>24</v>
      </c>
      <c r="I42" s="10">
        <v>50.4</v>
      </c>
      <c r="J42" s="8">
        <v>171.2</v>
      </c>
      <c r="K42" s="9">
        <f t="shared" si="1"/>
        <v>3.3968253968253967</v>
      </c>
      <c r="L42" s="11">
        <f t="shared" si="10"/>
        <v>60.7</v>
      </c>
      <c r="M42" s="11">
        <f t="shared" si="11"/>
        <v>237.2</v>
      </c>
      <c r="N42" s="9">
        <f t="shared" si="6"/>
        <v>3.9077429983525533</v>
      </c>
      <c r="O42" s="11">
        <f t="shared" si="12"/>
        <v>159.32</v>
      </c>
      <c r="P42" s="11">
        <f t="shared" si="7"/>
        <v>176.5</v>
      </c>
      <c r="Q42" s="12">
        <f t="shared" si="13"/>
        <v>22.945</v>
      </c>
      <c r="R42" s="13">
        <v>4.8</v>
      </c>
      <c r="S42" s="18"/>
      <c r="T42" s="14"/>
      <c r="U42" s="15"/>
    </row>
    <row r="43" spans="2:21" x14ac:dyDescent="0.2">
      <c r="B43" s="1">
        <v>26</v>
      </c>
      <c r="C43" s="11">
        <f>SUM('[1]Uusi kulutusseuranta'!AL125:AL131)</f>
        <v>268.79999999999995</v>
      </c>
      <c r="D43" s="3">
        <f t="shared" si="5"/>
        <v>0.13095238095238096</v>
      </c>
      <c r="E43" s="8">
        <v>6.2</v>
      </c>
      <c r="F43" s="8">
        <v>40.1</v>
      </c>
      <c r="G43" s="9">
        <f t="shared" si="0"/>
        <v>6.467741935483871</v>
      </c>
      <c r="H43" s="8">
        <v>22</v>
      </c>
      <c r="I43" s="10">
        <v>51</v>
      </c>
      <c r="J43" s="8">
        <v>172</v>
      </c>
      <c r="K43" s="9">
        <f t="shared" si="1"/>
        <v>3.3725490196078431</v>
      </c>
      <c r="L43" s="11">
        <f t="shared" si="10"/>
        <v>57.2</v>
      </c>
      <c r="M43" s="11">
        <f t="shared" si="11"/>
        <v>212.1</v>
      </c>
      <c r="N43" s="9">
        <f t="shared" si="6"/>
        <v>3.7080419580419579</v>
      </c>
      <c r="O43" s="11">
        <f t="shared" si="12"/>
        <v>211.59999999999997</v>
      </c>
      <c r="P43" s="11">
        <f t="shared" si="7"/>
        <v>154.89999999999998</v>
      </c>
      <c r="Q43" s="12">
        <f t="shared" si="13"/>
        <v>20.136999999999997</v>
      </c>
      <c r="R43" s="13">
        <v>5.0999999999999996</v>
      </c>
      <c r="S43" s="18"/>
      <c r="T43" s="14"/>
      <c r="U43" s="15"/>
    </row>
    <row r="44" spans="2:21" x14ac:dyDescent="0.2">
      <c r="B44" s="1">
        <v>27</v>
      </c>
      <c r="C44" s="11">
        <f>SUM('[1]Uusi kulutusseuranta'!AL132:AL138)</f>
        <v>247.21</v>
      </c>
      <c r="D44" s="3">
        <f t="shared" si="5"/>
        <v>0.10119047619047619</v>
      </c>
      <c r="E44" s="8">
        <v>0.8</v>
      </c>
      <c r="F44" s="8">
        <v>5.3</v>
      </c>
      <c r="G44" s="9">
        <f t="shared" si="0"/>
        <v>6.6249999999999991</v>
      </c>
      <c r="H44" s="8">
        <v>17</v>
      </c>
      <c r="I44" s="10">
        <v>45.9</v>
      </c>
      <c r="J44" s="8">
        <v>155.4</v>
      </c>
      <c r="K44" s="9">
        <f t="shared" si="1"/>
        <v>3.3856209150326801</v>
      </c>
      <c r="L44" s="11">
        <f t="shared" si="10"/>
        <v>46.699999999999996</v>
      </c>
      <c r="M44" s="11">
        <f t="shared" si="11"/>
        <v>160.70000000000002</v>
      </c>
      <c r="N44" s="9">
        <f t="shared" si="6"/>
        <v>3.4411134903640264</v>
      </c>
      <c r="O44" s="11">
        <f t="shared" si="12"/>
        <v>200.51000000000002</v>
      </c>
      <c r="P44" s="11">
        <f t="shared" si="7"/>
        <v>114.00000000000003</v>
      </c>
      <c r="Q44" s="12">
        <f t="shared" si="13"/>
        <v>14.820000000000004</v>
      </c>
      <c r="R44" s="13">
        <v>4.4000000000000004</v>
      </c>
      <c r="S44" s="18"/>
      <c r="T44" s="14"/>
      <c r="U44" s="15"/>
    </row>
    <row r="45" spans="2:21" x14ac:dyDescent="0.2">
      <c r="B45" s="1">
        <v>28</v>
      </c>
      <c r="C45" s="11">
        <f>SUM('[1]Uusi kulutusseuranta'!AL139:AL145)</f>
        <v>187.05</v>
      </c>
      <c r="D45" s="3">
        <f t="shared" si="5"/>
        <v>8.9285714285714288E-2</v>
      </c>
      <c r="E45" s="8">
        <v>0</v>
      </c>
      <c r="F45" s="8">
        <v>0</v>
      </c>
      <c r="G45" s="9">
        <v>0</v>
      </c>
      <c r="H45" s="8">
        <v>15</v>
      </c>
      <c r="I45" s="10">
        <v>41.2</v>
      </c>
      <c r="J45" s="8">
        <v>140.4</v>
      </c>
      <c r="K45" s="9">
        <f t="shared" si="1"/>
        <v>3.407766990291262</v>
      </c>
      <c r="L45" s="11">
        <f t="shared" si="10"/>
        <v>41.2</v>
      </c>
      <c r="M45" s="11">
        <f t="shared" si="11"/>
        <v>140.4</v>
      </c>
      <c r="N45" s="9">
        <f t="shared" si="6"/>
        <v>3.407766990291262</v>
      </c>
      <c r="O45" s="11">
        <f t="shared" si="12"/>
        <v>145.85000000000002</v>
      </c>
      <c r="P45" s="11">
        <f t="shared" si="7"/>
        <v>99.2</v>
      </c>
      <c r="Q45" s="12">
        <f t="shared" si="13"/>
        <v>12.896000000000001</v>
      </c>
      <c r="R45" s="13">
        <v>4.9000000000000004</v>
      </c>
      <c r="S45" s="18"/>
      <c r="T45" s="14"/>
      <c r="U45" s="15"/>
    </row>
    <row r="46" spans="2:21" x14ac:dyDescent="0.2">
      <c r="B46" s="1">
        <v>29</v>
      </c>
      <c r="C46" s="11">
        <f>SUM('[1]Uusi kulutusseuranta'!AL146:AL152)</f>
        <v>228.03</v>
      </c>
      <c r="D46" s="3">
        <f t="shared" si="5"/>
        <v>9.5238095238095233E-2</v>
      </c>
      <c r="E46" s="8">
        <v>0</v>
      </c>
      <c r="F46" s="8">
        <v>0</v>
      </c>
      <c r="G46" s="9">
        <v>0</v>
      </c>
      <c r="H46" s="8">
        <v>16</v>
      </c>
      <c r="I46" s="10">
        <v>45.8</v>
      </c>
      <c r="J46" s="8">
        <v>157.6</v>
      </c>
      <c r="K46" s="9">
        <f t="shared" si="1"/>
        <v>3.4410480349344978</v>
      </c>
      <c r="L46" s="11">
        <f t="shared" si="10"/>
        <v>45.8</v>
      </c>
      <c r="M46" s="11">
        <f t="shared" si="11"/>
        <v>157.6</v>
      </c>
      <c r="N46" s="9">
        <f t="shared" si="6"/>
        <v>3.4410480349344978</v>
      </c>
      <c r="O46" s="11">
        <f t="shared" si="12"/>
        <v>182.23000000000002</v>
      </c>
      <c r="P46" s="11">
        <f t="shared" si="7"/>
        <v>111.8</v>
      </c>
      <c r="Q46" s="12">
        <f t="shared" si="13"/>
        <v>14.534000000000001</v>
      </c>
      <c r="R46" s="13">
        <v>4.7</v>
      </c>
      <c r="S46" s="18"/>
      <c r="T46" s="14"/>
      <c r="U46" s="15"/>
    </row>
    <row r="47" spans="2:21" x14ac:dyDescent="0.2">
      <c r="B47" s="1">
        <v>30</v>
      </c>
      <c r="C47" s="11">
        <f>SUM('[1]Uusi kulutusseuranta'!AL153:AL159)</f>
        <v>196.12</v>
      </c>
      <c r="D47" s="3">
        <f t="shared" si="5"/>
        <v>7.7380952380952384E-2</v>
      </c>
      <c r="E47" s="8">
        <v>0</v>
      </c>
      <c r="F47" s="8">
        <v>0</v>
      </c>
      <c r="G47" s="9">
        <v>0</v>
      </c>
      <c r="H47" s="8">
        <v>13</v>
      </c>
      <c r="I47" s="8">
        <v>34.200000000000003</v>
      </c>
      <c r="J47" s="8">
        <v>121.4</v>
      </c>
      <c r="K47" s="9">
        <f t="shared" si="1"/>
        <v>3.5497076023391814</v>
      </c>
      <c r="L47" s="11">
        <f t="shared" si="10"/>
        <v>34.200000000000003</v>
      </c>
      <c r="M47" s="11">
        <f t="shared" si="11"/>
        <v>121.4</v>
      </c>
      <c r="N47" s="9">
        <f t="shared" si="6"/>
        <v>3.5497076023391814</v>
      </c>
      <c r="O47" s="11">
        <f t="shared" si="12"/>
        <v>161.92000000000002</v>
      </c>
      <c r="P47" s="11">
        <f t="shared" si="7"/>
        <v>87.2</v>
      </c>
      <c r="Q47" s="12">
        <f t="shared" si="13"/>
        <v>11.336</v>
      </c>
      <c r="R47" s="13">
        <v>4.7</v>
      </c>
      <c r="S47" s="18"/>
      <c r="T47" s="14"/>
      <c r="U47" s="15"/>
    </row>
    <row r="48" spans="2:21" x14ac:dyDescent="0.2">
      <c r="B48" s="1">
        <v>31</v>
      </c>
      <c r="C48" s="11">
        <f>SUM('[1]Uusi kulutusseuranta'!AL160:AL166)</f>
        <v>190.01000000000002</v>
      </c>
      <c r="D48" s="3">
        <f t="shared" si="5"/>
        <v>8.3333333333333329E-2</v>
      </c>
      <c r="E48" s="8">
        <v>0</v>
      </c>
      <c r="F48" s="8">
        <v>0</v>
      </c>
      <c r="G48" s="9">
        <v>0</v>
      </c>
      <c r="H48" s="8">
        <v>14</v>
      </c>
      <c r="I48" s="8">
        <v>37.4</v>
      </c>
      <c r="J48" s="8">
        <v>131.4</v>
      </c>
      <c r="K48" s="9">
        <f t="shared" si="1"/>
        <v>3.5133689839572195</v>
      </c>
      <c r="L48" s="11">
        <f t="shared" si="10"/>
        <v>37.4</v>
      </c>
      <c r="M48" s="11">
        <f t="shared" si="11"/>
        <v>131.4</v>
      </c>
      <c r="N48" s="9">
        <f t="shared" si="6"/>
        <v>3.5133689839572195</v>
      </c>
      <c r="O48" s="11">
        <f t="shared" si="12"/>
        <v>152.61000000000001</v>
      </c>
      <c r="P48" s="11">
        <f t="shared" si="7"/>
        <v>94</v>
      </c>
      <c r="Q48" s="12">
        <f t="shared" si="13"/>
        <v>12.22</v>
      </c>
      <c r="R48" s="13">
        <v>4.7</v>
      </c>
      <c r="S48" s="18"/>
      <c r="T48" s="14"/>
      <c r="U48" s="15"/>
    </row>
    <row r="49" spans="2:21" x14ac:dyDescent="0.2">
      <c r="B49" s="1">
        <v>32</v>
      </c>
      <c r="C49" s="11">
        <f>SUM('[1]Uusi kulutusseuranta'!AL167:AL173)</f>
        <v>188.46</v>
      </c>
      <c r="D49" s="3">
        <f t="shared" si="5"/>
        <v>7.7380952380952384E-2</v>
      </c>
      <c r="E49" s="8">
        <v>0</v>
      </c>
      <c r="F49" s="8">
        <v>0</v>
      </c>
      <c r="G49" s="9">
        <v>0</v>
      </c>
      <c r="H49" s="8">
        <v>13</v>
      </c>
      <c r="I49" s="8">
        <v>34.200000000000003</v>
      </c>
      <c r="J49" s="8">
        <v>121.4</v>
      </c>
      <c r="K49" s="9">
        <f t="shared" si="1"/>
        <v>3.5497076023391814</v>
      </c>
      <c r="L49" s="11">
        <f t="shared" si="10"/>
        <v>34.200000000000003</v>
      </c>
      <c r="M49" s="11">
        <f t="shared" si="11"/>
        <v>121.4</v>
      </c>
      <c r="N49" s="9">
        <f t="shared" si="6"/>
        <v>3.5497076023391814</v>
      </c>
      <c r="O49" s="11">
        <f t="shared" si="12"/>
        <v>154.26</v>
      </c>
      <c r="P49" s="11">
        <f t="shared" si="7"/>
        <v>87.2</v>
      </c>
      <c r="Q49" s="12">
        <f t="shared" si="13"/>
        <v>11.336</v>
      </c>
      <c r="R49" s="13">
        <v>4.7</v>
      </c>
      <c r="S49" s="18"/>
      <c r="T49" s="14"/>
      <c r="U49" s="15"/>
    </row>
    <row r="50" spans="2:21" x14ac:dyDescent="0.2">
      <c r="B50" s="1">
        <v>33</v>
      </c>
      <c r="C50" s="11">
        <f>SUM('[1]Uusi kulutusseuranta'!AL174:AL180)</f>
        <v>224.69</v>
      </c>
      <c r="D50" s="3">
        <f t="shared" si="5"/>
        <v>8.9285714285714288E-2</v>
      </c>
      <c r="E50" s="8">
        <v>0</v>
      </c>
      <c r="F50" s="8">
        <v>0</v>
      </c>
      <c r="G50" s="9">
        <v>0</v>
      </c>
      <c r="H50" s="8">
        <v>15</v>
      </c>
      <c r="I50" s="8">
        <v>41.1</v>
      </c>
      <c r="J50" s="8">
        <v>143.80000000000001</v>
      </c>
      <c r="K50" s="9">
        <f t="shared" si="1"/>
        <v>3.4987834549878345</v>
      </c>
      <c r="L50" s="11">
        <f t="shared" ref="L50:L69" si="14">E50+I50</f>
        <v>41.1</v>
      </c>
      <c r="M50" s="11">
        <f t="shared" ref="M50:M69" si="15">F50+J50</f>
        <v>143.80000000000001</v>
      </c>
      <c r="N50" s="9">
        <f t="shared" si="6"/>
        <v>3.4987834549878345</v>
      </c>
      <c r="O50" s="11">
        <f t="shared" ref="O50:O69" si="16">C50-L50</f>
        <v>183.59</v>
      </c>
      <c r="P50" s="11">
        <f t="shared" si="7"/>
        <v>102.70000000000002</v>
      </c>
      <c r="Q50" s="12">
        <f t="shared" si="13"/>
        <v>13.351000000000003</v>
      </c>
      <c r="R50" s="13">
        <v>4.8</v>
      </c>
      <c r="S50" s="18"/>
      <c r="U50" s="15"/>
    </row>
    <row r="51" spans="2:21" x14ac:dyDescent="0.2">
      <c r="B51" s="1">
        <v>34</v>
      </c>
      <c r="C51" s="11">
        <f>SUM('[1]Uusi kulutusseuranta'!AL181:AL187)</f>
        <v>248.03</v>
      </c>
      <c r="D51" s="3">
        <f t="shared" si="5"/>
        <v>9.5238095238095233E-2</v>
      </c>
      <c r="E51" s="8">
        <v>0</v>
      </c>
      <c r="F51" s="8">
        <v>0</v>
      </c>
      <c r="G51" s="9">
        <v>0</v>
      </c>
      <c r="H51" s="8">
        <v>16</v>
      </c>
      <c r="I51" s="8">
        <v>44.9</v>
      </c>
      <c r="J51" s="8">
        <v>156.80000000000001</v>
      </c>
      <c r="K51" s="9">
        <f t="shared" si="1"/>
        <v>3.4922048997772834</v>
      </c>
      <c r="L51" s="11">
        <f t="shared" si="14"/>
        <v>44.9</v>
      </c>
      <c r="M51" s="11">
        <f t="shared" si="15"/>
        <v>156.80000000000001</v>
      </c>
      <c r="N51" s="9">
        <f t="shared" si="6"/>
        <v>3.4922048997772834</v>
      </c>
      <c r="O51" s="11">
        <f t="shared" si="16"/>
        <v>203.13</v>
      </c>
      <c r="P51" s="11">
        <f t="shared" si="7"/>
        <v>111.9</v>
      </c>
      <c r="Q51" s="12">
        <f t="shared" si="13"/>
        <v>14.547000000000001</v>
      </c>
      <c r="R51" s="13">
        <v>4.3</v>
      </c>
      <c r="S51" s="18"/>
    </row>
    <row r="52" spans="2:21" x14ac:dyDescent="0.2">
      <c r="B52" s="1">
        <v>35</v>
      </c>
      <c r="C52" s="11">
        <f>SUM('[1]Uusi kulutusseuranta'!AL188:AL194)</f>
        <v>232.64000000000004</v>
      </c>
      <c r="D52" s="3">
        <f t="shared" si="5"/>
        <v>0.125</v>
      </c>
      <c r="E52" s="8">
        <v>4.0999999999999996</v>
      </c>
      <c r="F52" s="8">
        <v>26.8</v>
      </c>
      <c r="G52" s="9">
        <f t="shared" si="0"/>
        <v>6.536585365853659</v>
      </c>
      <c r="H52" s="8">
        <v>21</v>
      </c>
      <c r="I52" s="8">
        <v>52.4</v>
      </c>
      <c r="J52" s="8">
        <v>180.6</v>
      </c>
      <c r="K52" s="9">
        <f t="shared" si="1"/>
        <v>3.446564885496183</v>
      </c>
      <c r="L52" s="11">
        <f t="shared" si="14"/>
        <v>56.5</v>
      </c>
      <c r="M52" s="11">
        <f t="shared" si="15"/>
        <v>207.4</v>
      </c>
      <c r="N52" s="9">
        <f t="shared" si="6"/>
        <v>3.6707964601769913</v>
      </c>
      <c r="O52" s="11">
        <f t="shared" si="16"/>
        <v>176.14000000000004</v>
      </c>
      <c r="P52" s="11">
        <f t="shared" si="7"/>
        <v>150.9</v>
      </c>
      <c r="Q52" s="12">
        <f t="shared" si="13"/>
        <v>19.617000000000001</v>
      </c>
      <c r="R52" s="13">
        <v>4.4000000000000004</v>
      </c>
      <c r="S52" s="18"/>
    </row>
    <row r="53" spans="2:21" x14ac:dyDescent="0.2">
      <c r="B53" s="1">
        <v>36</v>
      </c>
      <c r="C53" s="11">
        <f>SUM('[1]Uusi kulutusseuranta'!AL195:AL201)</f>
        <v>262.15000000000003</v>
      </c>
      <c r="D53" s="3">
        <f t="shared" si="5"/>
        <v>0.11904761904761904</v>
      </c>
      <c r="E53" s="8">
        <v>3.6</v>
      </c>
      <c r="F53" s="8">
        <v>23.4</v>
      </c>
      <c r="G53" s="9">
        <f t="shared" si="0"/>
        <v>6.4999999999999991</v>
      </c>
      <c r="H53" s="8">
        <v>20</v>
      </c>
      <c r="I53" s="8">
        <v>48.8</v>
      </c>
      <c r="J53" s="8">
        <v>169.9</v>
      </c>
      <c r="K53" s="9">
        <f t="shared" si="1"/>
        <v>3.4815573770491808</v>
      </c>
      <c r="L53" s="11">
        <f t="shared" si="14"/>
        <v>52.4</v>
      </c>
      <c r="M53" s="11">
        <f t="shared" si="15"/>
        <v>193.3</v>
      </c>
      <c r="N53" s="9">
        <f t="shared" si="6"/>
        <v>3.688931297709924</v>
      </c>
      <c r="O53" s="11">
        <f t="shared" si="16"/>
        <v>209.75000000000003</v>
      </c>
      <c r="P53" s="11">
        <f t="shared" si="7"/>
        <v>140.9</v>
      </c>
      <c r="Q53" s="12">
        <f t="shared" si="13"/>
        <v>18.317</v>
      </c>
      <c r="R53" s="13">
        <v>4.5</v>
      </c>
      <c r="S53" s="18"/>
    </row>
    <row r="54" spans="2:21" x14ac:dyDescent="0.2">
      <c r="B54" s="1">
        <v>37</v>
      </c>
      <c r="C54" s="11">
        <f>SUM('[1]Uusi kulutusseuranta'!AL202:AL208)</f>
        <v>231.57</v>
      </c>
      <c r="D54" s="3">
        <f t="shared" si="5"/>
        <v>0.10714285714285714</v>
      </c>
      <c r="E54" s="8">
        <v>1.6</v>
      </c>
      <c r="F54" s="8">
        <v>11</v>
      </c>
      <c r="G54" s="9">
        <f t="shared" si="0"/>
        <v>6.875</v>
      </c>
      <c r="H54" s="8">
        <v>18</v>
      </c>
      <c r="I54" s="8">
        <v>46.6</v>
      </c>
      <c r="J54" s="8">
        <v>161.5</v>
      </c>
      <c r="K54" s="9">
        <f t="shared" si="1"/>
        <v>3.4656652360515019</v>
      </c>
      <c r="L54" s="11">
        <f t="shared" si="14"/>
        <v>48.2</v>
      </c>
      <c r="M54" s="11">
        <f t="shared" si="15"/>
        <v>172.5</v>
      </c>
      <c r="N54" s="9">
        <f t="shared" si="6"/>
        <v>3.5788381742738586</v>
      </c>
      <c r="O54" s="11">
        <f t="shared" si="16"/>
        <v>183.37</v>
      </c>
      <c r="P54" s="11">
        <f t="shared" si="7"/>
        <v>124.3</v>
      </c>
      <c r="Q54" s="12">
        <f t="shared" si="13"/>
        <v>16.158999999999999</v>
      </c>
      <c r="R54" s="13">
        <v>4</v>
      </c>
      <c r="S54" s="18"/>
    </row>
    <row r="55" spans="2:21" x14ac:dyDescent="0.2">
      <c r="B55" s="1">
        <v>38</v>
      </c>
      <c r="C55" s="11">
        <f>SUM('[1]Uusi kulutusseuranta'!AL209:AL215)</f>
        <v>224.32999999999998</v>
      </c>
      <c r="D55" s="3">
        <f t="shared" si="5"/>
        <v>0.11904761904761904</v>
      </c>
      <c r="E55" s="8">
        <v>4.5999999999999996</v>
      </c>
      <c r="F55" s="8">
        <v>30.1</v>
      </c>
      <c r="G55" s="9">
        <f t="shared" si="0"/>
        <v>6.5434782608695663</v>
      </c>
      <c r="H55" s="8">
        <v>20</v>
      </c>
      <c r="I55" s="8">
        <v>46.6</v>
      </c>
      <c r="J55" s="8">
        <v>162</v>
      </c>
      <c r="K55" s="9">
        <f t="shared" si="1"/>
        <v>3.4763948497854078</v>
      </c>
      <c r="L55" s="11">
        <f t="shared" si="14"/>
        <v>51.2</v>
      </c>
      <c r="M55" s="11">
        <f t="shared" si="15"/>
        <v>192.1</v>
      </c>
      <c r="N55" s="9">
        <f t="shared" si="6"/>
        <v>3.7519531249999996</v>
      </c>
      <c r="O55" s="11">
        <f t="shared" si="16"/>
        <v>173.13</v>
      </c>
      <c r="P55" s="11">
        <f t="shared" si="7"/>
        <v>140.89999999999998</v>
      </c>
      <c r="Q55" s="12">
        <f t="shared" si="13"/>
        <v>18.316999999999997</v>
      </c>
      <c r="R55" s="13">
        <v>5.3</v>
      </c>
      <c r="S55" s="19"/>
    </row>
    <row r="56" spans="2:21" x14ac:dyDescent="0.2">
      <c r="B56" s="1">
        <v>39</v>
      </c>
      <c r="C56" s="11">
        <f>SUM('[1]Uusi kulutusseuranta'!AL216:AL222)</f>
        <v>311.09000000000003</v>
      </c>
      <c r="D56" s="3">
        <f t="shared" si="5"/>
        <v>0.22619047619047619</v>
      </c>
      <c r="E56" s="8">
        <v>32.700000000000003</v>
      </c>
      <c r="F56" s="8">
        <v>190.9</v>
      </c>
      <c r="G56" s="9">
        <f t="shared" si="0"/>
        <v>5.8379204892966357</v>
      </c>
      <c r="H56" s="8">
        <v>38</v>
      </c>
      <c r="I56" s="8">
        <v>55.8</v>
      </c>
      <c r="J56" s="8">
        <v>188.5</v>
      </c>
      <c r="K56" s="9">
        <f t="shared" si="1"/>
        <v>3.3781362007168458</v>
      </c>
      <c r="L56" s="11">
        <f t="shared" si="14"/>
        <v>88.5</v>
      </c>
      <c r="M56" s="11">
        <f t="shared" si="15"/>
        <v>379.4</v>
      </c>
      <c r="N56" s="9">
        <f t="shared" si="6"/>
        <v>4.2870056497175142</v>
      </c>
      <c r="O56" s="11">
        <f t="shared" si="16"/>
        <v>222.59000000000003</v>
      </c>
      <c r="P56" s="11">
        <f t="shared" si="7"/>
        <v>290.89999999999998</v>
      </c>
      <c r="Q56" s="12">
        <f t="shared" si="13"/>
        <v>37.817</v>
      </c>
      <c r="R56" s="13">
        <v>5.4</v>
      </c>
      <c r="S56" s="19"/>
    </row>
    <row r="57" spans="2:21" x14ac:dyDescent="0.2">
      <c r="B57" s="1">
        <v>40</v>
      </c>
      <c r="C57" s="11">
        <f>SUM('[1]Uusi kulutusseuranta'!AL223:AL229)</f>
        <v>332.78000000000003</v>
      </c>
      <c r="D57" s="3">
        <f t="shared" si="5"/>
        <v>0.23809523809523808</v>
      </c>
      <c r="E57" s="8">
        <v>38.799999999999997</v>
      </c>
      <c r="F57" s="8">
        <v>223</v>
      </c>
      <c r="G57" s="9">
        <f t="shared" si="0"/>
        <v>5.7474226804123711</v>
      </c>
      <c r="H57" s="8">
        <v>40</v>
      </c>
      <c r="I57" s="8">
        <v>50</v>
      </c>
      <c r="J57" s="8">
        <v>167.2</v>
      </c>
      <c r="K57" s="9">
        <f t="shared" si="1"/>
        <v>3.3439999999999999</v>
      </c>
      <c r="L57" s="11">
        <f t="shared" si="14"/>
        <v>88.8</v>
      </c>
      <c r="M57" s="11">
        <f t="shared" si="15"/>
        <v>390.2</v>
      </c>
      <c r="N57" s="9">
        <f t="shared" si="6"/>
        <v>4.3941441441441444</v>
      </c>
      <c r="O57" s="11">
        <f t="shared" si="16"/>
        <v>243.98000000000002</v>
      </c>
      <c r="P57" s="11">
        <f t="shared" si="7"/>
        <v>301.39999999999998</v>
      </c>
      <c r="Q57" s="12">
        <f t="shared" si="13"/>
        <v>39.181999999999995</v>
      </c>
      <c r="R57" s="13">
        <v>5</v>
      </c>
      <c r="S57" s="19"/>
    </row>
    <row r="58" spans="2:21" x14ac:dyDescent="0.2">
      <c r="B58" s="1">
        <v>41</v>
      </c>
      <c r="C58" s="11">
        <f>SUM('[1]Uusi kulutusseuranta'!AL230:AL236)</f>
        <v>293.7</v>
      </c>
      <c r="D58" s="3">
        <f t="shared" si="5"/>
        <v>0.26785714285714285</v>
      </c>
      <c r="E58" s="8">
        <v>44.6</v>
      </c>
      <c r="F58" s="8">
        <v>260.89999999999998</v>
      </c>
      <c r="G58" s="9">
        <f t="shared" si="0"/>
        <v>5.8497757847533629</v>
      </c>
      <c r="H58" s="8">
        <v>45</v>
      </c>
      <c r="I58" s="8">
        <v>54.6</v>
      </c>
      <c r="J58" s="8">
        <v>183.6</v>
      </c>
      <c r="K58" s="9">
        <f t="shared" si="1"/>
        <v>3.3626373626373622</v>
      </c>
      <c r="L58" s="11">
        <f t="shared" si="14"/>
        <v>99.2</v>
      </c>
      <c r="M58" s="11">
        <f t="shared" si="15"/>
        <v>444.5</v>
      </c>
      <c r="N58" s="9">
        <f t="shared" si="6"/>
        <v>4.480846774193548</v>
      </c>
      <c r="O58" s="11">
        <f t="shared" si="16"/>
        <v>194.5</v>
      </c>
      <c r="P58" s="11">
        <f t="shared" si="7"/>
        <v>345.3</v>
      </c>
      <c r="Q58" s="12">
        <f t="shared" si="13"/>
        <v>44.889000000000003</v>
      </c>
      <c r="R58" s="13">
        <v>4.8</v>
      </c>
      <c r="S58" s="19"/>
    </row>
    <row r="59" spans="2:21" x14ac:dyDescent="0.2">
      <c r="B59" s="1">
        <v>42</v>
      </c>
      <c r="C59" s="11">
        <f>SUM('[1]Uusi kulutusseuranta'!AL237:AL243)</f>
        <v>364.61999999999995</v>
      </c>
      <c r="D59" s="3">
        <f t="shared" si="5"/>
        <v>0.38690476190476192</v>
      </c>
      <c r="E59" s="8">
        <v>87.1</v>
      </c>
      <c r="F59" s="8">
        <v>472</v>
      </c>
      <c r="G59" s="9">
        <f t="shared" si="0"/>
        <v>5.419058553386912</v>
      </c>
      <c r="H59" s="8">
        <v>65</v>
      </c>
      <c r="I59" s="8">
        <v>48.8</v>
      </c>
      <c r="J59" s="8">
        <v>163.30000000000001</v>
      </c>
      <c r="K59" s="9">
        <f t="shared" si="1"/>
        <v>3.3463114754098364</v>
      </c>
      <c r="L59" s="11">
        <f t="shared" si="14"/>
        <v>135.89999999999998</v>
      </c>
      <c r="M59" s="11">
        <f t="shared" si="15"/>
        <v>635.29999999999995</v>
      </c>
      <c r="N59" s="9">
        <f t="shared" si="6"/>
        <v>4.6747608535688014</v>
      </c>
      <c r="O59" s="11">
        <f t="shared" si="16"/>
        <v>228.71999999999997</v>
      </c>
      <c r="P59" s="11">
        <f t="shared" si="7"/>
        <v>499.4</v>
      </c>
      <c r="Q59" s="12">
        <f t="shared" si="13"/>
        <v>64.921999999999997</v>
      </c>
      <c r="R59" s="13">
        <v>4.8</v>
      </c>
      <c r="S59" s="19"/>
    </row>
    <row r="60" spans="2:21" x14ac:dyDescent="0.2">
      <c r="B60" s="1">
        <v>43</v>
      </c>
      <c r="C60" s="11">
        <f>SUM('[1]Uusi kulutusseuranta'!AL244:AL250)</f>
        <v>485.05</v>
      </c>
      <c r="D60" s="3">
        <f t="shared" si="5"/>
        <v>0.49404761904761907</v>
      </c>
      <c r="E60" s="8">
        <v>116.8</v>
      </c>
      <c r="F60" s="8">
        <v>606.79999999999995</v>
      </c>
      <c r="G60" s="9">
        <f t="shared" si="0"/>
        <v>5.1952054794520546</v>
      </c>
      <c r="H60" s="8">
        <v>83</v>
      </c>
      <c r="I60" s="8">
        <v>58.2</v>
      </c>
      <c r="J60" s="8">
        <v>193.9</v>
      </c>
      <c r="K60" s="9">
        <f t="shared" si="1"/>
        <v>3.3316151202749142</v>
      </c>
      <c r="L60" s="11">
        <f t="shared" si="14"/>
        <v>175</v>
      </c>
      <c r="M60" s="11">
        <f t="shared" si="15"/>
        <v>800.69999999999993</v>
      </c>
      <c r="N60" s="9">
        <f t="shared" si="6"/>
        <v>4.5754285714285707</v>
      </c>
      <c r="O60" s="11">
        <f t="shared" si="16"/>
        <v>310.05</v>
      </c>
      <c r="P60" s="11">
        <f t="shared" si="7"/>
        <v>625.69999999999993</v>
      </c>
      <c r="Q60" s="12">
        <f t="shared" si="13"/>
        <v>81.340999999999994</v>
      </c>
      <c r="R60" s="13">
        <v>4.9000000000000004</v>
      </c>
      <c r="S60" s="19"/>
    </row>
    <row r="61" spans="2:21" x14ac:dyDescent="0.2">
      <c r="B61" s="1">
        <v>44</v>
      </c>
      <c r="C61" s="11">
        <f>SUM('[1]Uusi kulutusseuranta'!AL251:AL257)</f>
        <v>382.68000000000006</v>
      </c>
      <c r="D61" s="3">
        <f t="shared" si="5"/>
        <v>0.34523809523809523</v>
      </c>
      <c r="E61" s="8">
        <v>65.900000000000006</v>
      </c>
      <c r="F61" s="8">
        <v>365.3</v>
      </c>
      <c r="G61" s="9">
        <f t="shared" si="0"/>
        <v>5.5432473444613048</v>
      </c>
      <c r="H61" s="8">
        <v>58</v>
      </c>
      <c r="I61" s="8">
        <v>56.1</v>
      </c>
      <c r="J61" s="8">
        <v>196.7</v>
      </c>
      <c r="K61" s="9">
        <f t="shared" si="1"/>
        <v>3.5062388591800353</v>
      </c>
      <c r="L61" s="11">
        <f t="shared" si="14"/>
        <v>122</v>
      </c>
      <c r="M61" s="11">
        <f t="shared" si="15"/>
        <v>562</v>
      </c>
      <c r="N61" s="9">
        <f t="shared" si="6"/>
        <v>4.6065573770491799</v>
      </c>
      <c r="O61" s="11">
        <f t="shared" si="16"/>
        <v>260.68000000000006</v>
      </c>
      <c r="P61" s="11">
        <f t="shared" si="7"/>
        <v>440</v>
      </c>
      <c r="Q61" s="12">
        <f t="shared" si="13"/>
        <v>57.2</v>
      </c>
      <c r="R61" s="13">
        <v>5.2</v>
      </c>
      <c r="S61" s="19"/>
    </row>
    <row r="62" spans="2:21" x14ac:dyDescent="0.2">
      <c r="B62" s="1">
        <v>45</v>
      </c>
      <c r="C62" s="11">
        <f>SUM('[1]Uusi kulutusseuranta'!AL258:AL264)</f>
        <v>440.89</v>
      </c>
      <c r="D62" s="3">
        <f t="shared" si="5"/>
        <v>0.40476190476190477</v>
      </c>
      <c r="E62" s="8">
        <v>85.4</v>
      </c>
      <c r="F62" s="8">
        <v>463.6</v>
      </c>
      <c r="G62" s="9">
        <f t="shared" si="0"/>
        <v>5.4285714285714288</v>
      </c>
      <c r="H62" s="8">
        <v>68</v>
      </c>
      <c r="I62" s="8">
        <v>54.2</v>
      </c>
      <c r="J62" s="8">
        <v>190.9</v>
      </c>
      <c r="K62" s="9">
        <f t="shared" si="1"/>
        <v>3.5221402214022137</v>
      </c>
      <c r="L62" s="11">
        <f t="shared" si="14"/>
        <v>139.60000000000002</v>
      </c>
      <c r="M62" s="11">
        <f t="shared" si="15"/>
        <v>654.5</v>
      </c>
      <c r="N62" s="9">
        <f t="shared" si="6"/>
        <v>4.6883954154727787</v>
      </c>
      <c r="O62" s="11">
        <f t="shared" si="16"/>
        <v>301.28999999999996</v>
      </c>
      <c r="P62" s="11">
        <f t="shared" si="7"/>
        <v>514.9</v>
      </c>
      <c r="Q62" s="12">
        <f t="shared" si="13"/>
        <v>66.936999999999998</v>
      </c>
      <c r="R62" s="13">
        <v>5</v>
      </c>
      <c r="S62" s="19"/>
    </row>
    <row r="63" spans="2:21" x14ac:dyDescent="0.2">
      <c r="B63" s="1">
        <v>46</v>
      </c>
      <c r="C63" s="11">
        <f>SUM('[1]Uusi kulutusseuranta'!AL265:AL271)</f>
        <v>434.45</v>
      </c>
      <c r="D63" s="3">
        <f t="shared" si="5"/>
        <v>0.4642857142857143</v>
      </c>
      <c r="E63" s="8">
        <v>106.6</v>
      </c>
      <c r="F63" s="8">
        <v>568.70000000000005</v>
      </c>
      <c r="G63" s="9">
        <f t="shared" si="0"/>
        <v>5.3348968105065673</v>
      </c>
      <c r="H63" s="8">
        <v>78</v>
      </c>
      <c r="I63" s="8">
        <v>53.6</v>
      </c>
      <c r="J63" s="8">
        <v>181.2</v>
      </c>
      <c r="K63" s="9">
        <f t="shared" si="1"/>
        <v>3.3805970149253728</v>
      </c>
      <c r="L63" s="11">
        <f t="shared" si="14"/>
        <v>160.19999999999999</v>
      </c>
      <c r="M63" s="11">
        <f t="shared" si="15"/>
        <v>749.90000000000009</v>
      </c>
      <c r="N63" s="9">
        <f t="shared" si="6"/>
        <v>4.6810237203495637</v>
      </c>
      <c r="O63" s="11">
        <f t="shared" si="16"/>
        <v>274.25</v>
      </c>
      <c r="P63" s="11">
        <f t="shared" si="7"/>
        <v>589.70000000000005</v>
      </c>
      <c r="Q63" s="12">
        <f t="shared" si="13"/>
        <v>76.661000000000016</v>
      </c>
      <c r="R63" s="13">
        <v>5.4</v>
      </c>
      <c r="S63" s="19"/>
    </row>
    <row r="64" spans="2:21" x14ac:dyDescent="0.2">
      <c r="B64" s="1">
        <v>47</v>
      </c>
      <c r="C64" s="11">
        <f>SUM('[1]Uusi kulutusseuranta'!AL272:AL278)</f>
        <v>427.56</v>
      </c>
      <c r="D64" s="3">
        <f t="shared" si="5"/>
        <v>0.48214285714285715</v>
      </c>
      <c r="E64" s="8">
        <v>112.8</v>
      </c>
      <c r="F64" s="8">
        <v>603.70000000000005</v>
      </c>
      <c r="G64" s="9">
        <f t="shared" si="0"/>
        <v>5.3519503546099294</v>
      </c>
      <c r="H64" s="8">
        <v>81</v>
      </c>
      <c r="I64" s="8">
        <v>50.9</v>
      </c>
      <c r="J64" s="8">
        <v>176</v>
      </c>
      <c r="K64" s="9">
        <f t="shared" si="1"/>
        <v>3.4577603143418467</v>
      </c>
      <c r="L64" s="11">
        <f t="shared" si="14"/>
        <v>163.69999999999999</v>
      </c>
      <c r="M64" s="11">
        <f t="shared" si="15"/>
        <v>779.7</v>
      </c>
      <c r="N64" s="9">
        <f t="shared" si="6"/>
        <v>4.7629810629199758</v>
      </c>
      <c r="O64" s="11">
        <f t="shared" si="16"/>
        <v>263.86</v>
      </c>
      <c r="P64" s="11">
        <f t="shared" si="7"/>
        <v>616</v>
      </c>
      <c r="Q64" s="12">
        <f t="shared" si="13"/>
        <v>80.08</v>
      </c>
      <c r="R64" s="13">
        <v>5.5</v>
      </c>
      <c r="S64" s="19"/>
    </row>
    <row r="65" spans="1:21" x14ac:dyDescent="0.2">
      <c r="B65" s="1">
        <v>48</v>
      </c>
      <c r="C65" s="11">
        <f>SUM('[1]Uusi kulutusseuranta'!AL279:AL285)</f>
        <v>392.49</v>
      </c>
      <c r="D65" s="3">
        <f t="shared" si="5"/>
        <v>0.44047619047619047</v>
      </c>
      <c r="E65" s="8">
        <v>101.7</v>
      </c>
      <c r="F65" s="8">
        <v>539.5</v>
      </c>
      <c r="G65" s="9">
        <f t="shared" si="0"/>
        <v>5.3048180924287118</v>
      </c>
      <c r="H65" s="8">
        <v>74</v>
      </c>
      <c r="I65" s="8">
        <v>50</v>
      </c>
      <c r="J65" s="8">
        <v>172.7</v>
      </c>
      <c r="K65" s="9">
        <f t="shared" si="1"/>
        <v>3.4539999999999997</v>
      </c>
      <c r="L65" s="11">
        <f t="shared" si="14"/>
        <v>151.69999999999999</v>
      </c>
      <c r="M65" s="11">
        <f t="shared" si="15"/>
        <v>712.2</v>
      </c>
      <c r="N65" s="9">
        <f t="shared" si="6"/>
        <v>4.6947923533289391</v>
      </c>
      <c r="O65" s="11">
        <f t="shared" si="16"/>
        <v>240.79000000000002</v>
      </c>
      <c r="P65" s="11">
        <f t="shared" si="7"/>
        <v>560.5</v>
      </c>
      <c r="Q65" s="12">
        <f t="shared" si="13"/>
        <v>72.865000000000009</v>
      </c>
      <c r="R65" s="13">
        <v>5.6</v>
      </c>
      <c r="S65" s="19"/>
    </row>
    <row r="66" spans="1:21" x14ac:dyDescent="0.2">
      <c r="B66" s="1">
        <v>49</v>
      </c>
      <c r="C66" s="11">
        <f>SUM('[1]Uusi kulutusseuranta'!AL286:AL292)</f>
        <v>406.21000000000004</v>
      </c>
      <c r="D66" s="3">
        <f t="shared" si="5"/>
        <v>0.4642857142857143</v>
      </c>
      <c r="E66" s="11">
        <v>100</v>
      </c>
      <c r="F66" s="8">
        <v>542.70000000000005</v>
      </c>
      <c r="G66" s="9">
        <f t="shared" ref="G66:G87" si="17">F66/E66</f>
        <v>5.4270000000000005</v>
      </c>
      <c r="H66" s="8">
        <v>78</v>
      </c>
      <c r="I66" s="11">
        <v>57</v>
      </c>
      <c r="J66" s="8">
        <v>200.5</v>
      </c>
      <c r="K66" s="9">
        <f t="shared" si="1"/>
        <v>3.5175438596491229</v>
      </c>
      <c r="L66" s="11">
        <f t="shared" si="14"/>
        <v>157</v>
      </c>
      <c r="M66" s="11">
        <f t="shared" si="15"/>
        <v>743.2</v>
      </c>
      <c r="N66" s="9">
        <f t="shared" si="6"/>
        <v>4.7337579617834402</v>
      </c>
      <c r="O66" s="11">
        <f t="shared" si="16"/>
        <v>249.21000000000004</v>
      </c>
      <c r="P66" s="11">
        <f t="shared" si="7"/>
        <v>586.20000000000005</v>
      </c>
      <c r="Q66" s="12">
        <f t="shared" si="13"/>
        <v>76.206000000000003</v>
      </c>
      <c r="R66" s="13">
        <v>7.1</v>
      </c>
      <c r="S66" s="19"/>
    </row>
    <row r="67" spans="1:21" x14ac:dyDescent="0.2">
      <c r="B67" s="1">
        <v>50</v>
      </c>
      <c r="C67" s="11">
        <f>SUM('[1]Uusi kulutusseuranta'!AL293:AL299)</f>
        <v>393.98</v>
      </c>
      <c r="D67" s="3">
        <f t="shared" ref="D67:D87" si="18">H67/168</f>
        <v>0.47023809523809523</v>
      </c>
      <c r="E67" s="8">
        <v>102.9</v>
      </c>
      <c r="F67" s="8">
        <v>557.6</v>
      </c>
      <c r="G67" s="9">
        <f t="shared" si="17"/>
        <v>5.4188532555879494</v>
      </c>
      <c r="H67" s="8">
        <v>79</v>
      </c>
      <c r="I67" s="8">
        <v>55.8</v>
      </c>
      <c r="J67" s="8">
        <v>197.7</v>
      </c>
      <c r="K67" s="9">
        <f t="shared" si="1"/>
        <v>3.543010752688172</v>
      </c>
      <c r="L67" s="11">
        <f t="shared" si="14"/>
        <v>158.69999999999999</v>
      </c>
      <c r="M67" s="11">
        <f t="shared" si="15"/>
        <v>755.3</v>
      </c>
      <c r="N67" s="9">
        <f t="shared" si="6"/>
        <v>4.7592942659105226</v>
      </c>
      <c r="O67" s="11">
        <f t="shared" si="16"/>
        <v>235.28000000000003</v>
      </c>
      <c r="P67" s="11">
        <f t="shared" si="7"/>
        <v>596.59999999999991</v>
      </c>
      <c r="Q67" s="12">
        <f t="shared" si="13"/>
        <v>77.557999999999993</v>
      </c>
      <c r="R67" s="13">
        <v>5.5</v>
      </c>
      <c r="S67" s="19"/>
    </row>
    <row r="68" spans="1:21" x14ac:dyDescent="0.2">
      <c r="B68" s="1">
        <v>51</v>
      </c>
      <c r="C68" s="11">
        <f>SUM('[1]Uusi kulutusseuranta'!AL300:AL306)</f>
        <v>437.77000000000004</v>
      </c>
      <c r="D68" s="3">
        <f t="shared" si="18"/>
        <v>0.45833333333333331</v>
      </c>
      <c r="E68" s="8">
        <v>102.1</v>
      </c>
      <c r="F68" s="8">
        <v>559.9</v>
      </c>
      <c r="G68" s="9">
        <f t="shared" si="17"/>
        <v>5.4838393731635655</v>
      </c>
      <c r="H68" s="8">
        <v>77</v>
      </c>
      <c r="I68" s="8">
        <v>53.7</v>
      </c>
      <c r="J68" s="8">
        <v>182.1</v>
      </c>
      <c r="K68" s="9">
        <f t="shared" si="1"/>
        <v>3.3910614525139664</v>
      </c>
      <c r="L68" s="11">
        <f t="shared" si="14"/>
        <v>155.80000000000001</v>
      </c>
      <c r="M68" s="11">
        <f t="shared" si="15"/>
        <v>742</v>
      </c>
      <c r="N68" s="9">
        <f t="shared" ref="N68:N87" si="19">M68/L68</f>
        <v>4.7625160462130935</v>
      </c>
      <c r="O68" s="11">
        <f t="shared" si="16"/>
        <v>281.97000000000003</v>
      </c>
      <c r="P68" s="11">
        <f t="shared" ref="P68:P87" si="20">M68-L68</f>
        <v>586.20000000000005</v>
      </c>
      <c r="Q68" s="12">
        <f t="shared" si="13"/>
        <v>76.206000000000003</v>
      </c>
      <c r="R68" s="13">
        <v>5.5</v>
      </c>
      <c r="S68" s="19"/>
    </row>
    <row r="69" spans="1:21" x14ac:dyDescent="0.2">
      <c r="B69" s="1">
        <v>52</v>
      </c>
      <c r="C69" s="11">
        <f>SUM('[1]Uusi kulutusseuranta'!AL307:AL313)</f>
        <v>646.26</v>
      </c>
      <c r="D69" s="3">
        <f t="shared" si="18"/>
        <v>0.70833333333333337</v>
      </c>
      <c r="E69" s="8">
        <v>197.2</v>
      </c>
      <c r="F69" s="8">
        <v>948.4</v>
      </c>
      <c r="G69" s="9">
        <f t="shared" si="17"/>
        <v>4.809330628803246</v>
      </c>
      <c r="H69" s="8">
        <v>119</v>
      </c>
      <c r="I69" s="8">
        <v>55.2</v>
      </c>
      <c r="J69" s="8">
        <v>178.6</v>
      </c>
      <c r="K69" s="9">
        <f t="shared" si="1"/>
        <v>3.2355072463768115</v>
      </c>
      <c r="L69" s="11">
        <f t="shared" si="14"/>
        <v>252.39999999999998</v>
      </c>
      <c r="M69" s="11">
        <f t="shared" si="15"/>
        <v>1127</v>
      </c>
      <c r="N69" s="9">
        <f t="shared" si="19"/>
        <v>4.4651347068145801</v>
      </c>
      <c r="O69" s="11">
        <f t="shared" si="16"/>
        <v>393.86</v>
      </c>
      <c r="P69" s="11">
        <f t="shared" si="20"/>
        <v>874.6</v>
      </c>
      <c r="Q69" s="12">
        <f t="shared" si="13"/>
        <v>113.69800000000001</v>
      </c>
      <c r="R69" s="13">
        <v>5.4</v>
      </c>
      <c r="S69" s="19"/>
    </row>
    <row r="70" spans="1:21" s="2" customFormat="1" ht="15" customHeight="1" x14ac:dyDescent="0.2">
      <c r="A70" s="1"/>
      <c r="B70" s="1"/>
      <c r="C70" s="2" t="s">
        <v>7</v>
      </c>
      <c r="D70" s="3" t="s">
        <v>8</v>
      </c>
      <c r="E70" s="2" t="s">
        <v>9</v>
      </c>
      <c r="F70" s="2" t="s">
        <v>10</v>
      </c>
      <c r="G70" s="4" t="s">
        <v>11</v>
      </c>
      <c r="H70" s="2" t="s">
        <v>12</v>
      </c>
      <c r="I70" s="2" t="s">
        <v>13</v>
      </c>
      <c r="J70" s="2" t="s">
        <v>14</v>
      </c>
      <c r="K70" s="4" t="s">
        <v>15</v>
      </c>
      <c r="L70" s="5" t="s">
        <v>16</v>
      </c>
      <c r="M70" s="5" t="s">
        <v>17</v>
      </c>
      <c r="N70" s="4" t="s">
        <v>18</v>
      </c>
      <c r="O70" s="2" t="s">
        <v>19</v>
      </c>
      <c r="P70" s="5" t="s">
        <v>24</v>
      </c>
      <c r="Q70" s="6" t="s">
        <v>21</v>
      </c>
      <c r="R70" s="2" t="str">
        <f>R17</f>
        <v>dT</v>
      </c>
      <c r="S70" s="2" t="s">
        <v>23</v>
      </c>
      <c r="T70" s="4"/>
      <c r="U70" s="17"/>
    </row>
    <row r="71" spans="1:21" x14ac:dyDescent="0.2">
      <c r="A71" s="1">
        <v>2015</v>
      </c>
      <c r="B71" s="1">
        <v>1</v>
      </c>
      <c r="C71" s="11">
        <f>SUM('[1]Uusi kulutusseuranta'!AL314:AL320)</f>
        <v>505.81</v>
      </c>
      <c r="D71" s="3">
        <f t="shared" si="18"/>
        <v>0.59523809523809523</v>
      </c>
      <c r="E71" s="8">
        <v>151.1</v>
      </c>
      <c r="F71" s="8">
        <v>760.6</v>
      </c>
      <c r="G71" s="9">
        <f t="shared" si="17"/>
        <v>5.0337524818001329</v>
      </c>
      <c r="H71" s="8">
        <v>100</v>
      </c>
      <c r="I71" s="8">
        <v>53.9</v>
      </c>
      <c r="J71" s="8">
        <v>183.4</v>
      </c>
      <c r="K71" s="9">
        <f t="shared" si="1"/>
        <v>3.4025974025974026</v>
      </c>
      <c r="L71" s="11">
        <f t="shared" ref="L71:L87" si="21">E71+I71</f>
        <v>205</v>
      </c>
      <c r="M71" s="11">
        <f t="shared" ref="M71:M87" si="22">F71+J71</f>
        <v>944</v>
      </c>
      <c r="N71" s="9">
        <f t="shared" si="19"/>
        <v>4.6048780487804875</v>
      </c>
      <c r="O71" s="11">
        <f t="shared" ref="O71:O86" si="23">C71-L71</f>
        <v>300.81</v>
      </c>
      <c r="P71" s="11">
        <f t="shared" si="20"/>
        <v>739</v>
      </c>
      <c r="Q71" s="12">
        <f>P71*0.13</f>
        <v>96.070000000000007</v>
      </c>
      <c r="R71" s="13">
        <v>7.1</v>
      </c>
      <c r="S71" s="19"/>
    </row>
    <row r="72" spans="1:21" x14ac:dyDescent="0.2">
      <c r="A72" s="1">
        <f>SUM(E71:E83)/1882</f>
        <v>0.87529224229543046</v>
      </c>
      <c r="B72" s="1">
        <v>2</v>
      </c>
      <c r="C72" s="11">
        <f>SUM('[1]Uusi kulutusseuranta'!AL321:AL327)</f>
        <v>652.57000000000005</v>
      </c>
      <c r="D72" s="3">
        <f t="shared" si="18"/>
        <v>0.76190476190476186</v>
      </c>
      <c r="E72" s="8">
        <v>210.7</v>
      </c>
      <c r="F72" s="8">
        <v>1008.1</v>
      </c>
      <c r="G72" s="9">
        <f t="shared" si="17"/>
        <v>4.7845277645942099</v>
      </c>
      <c r="H72" s="8">
        <v>128</v>
      </c>
      <c r="I72" s="8">
        <v>60.8</v>
      </c>
      <c r="J72" s="8">
        <v>194.6</v>
      </c>
      <c r="K72" s="9">
        <f t="shared" si="1"/>
        <v>3.200657894736842</v>
      </c>
      <c r="L72" s="11">
        <f t="shared" si="21"/>
        <v>271.5</v>
      </c>
      <c r="M72" s="11">
        <f t="shared" si="22"/>
        <v>1202.7</v>
      </c>
      <c r="N72" s="9">
        <f t="shared" si="19"/>
        <v>4.4298342541436462</v>
      </c>
      <c r="O72" s="11">
        <f t="shared" si="23"/>
        <v>381.07000000000005</v>
      </c>
      <c r="P72" s="11">
        <f t="shared" si="20"/>
        <v>931.2</v>
      </c>
      <c r="Q72" s="12">
        <f t="shared" ref="Q72:Q87" si="24">P72*0.13</f>
        <v>121.05600000000001</v>
      </c>
      <c r="R72" s="13">
        <v>4.7</v>
      </c>
      <c r="S72" s="19"/>
    </row>
    <row r="73" spans="1:21" x14ac:dyDescent="0.2">
      <c r="B73" s="1">
        <v>3</v>
      </c>
      <c r="C73" s="11">
        <f>SUM('[1]Uusi kulutusseuranta'!AL328:AL334)</f>
        <v>508.97000000000008</v>
      </c>
      <c r="D73" s="3">
        <f t="shared" si="18"/>
        <v>0.5892857142857143</v>
      </c>
      <c r="E73" s="8">
        <v>150.80000000000001</v>
      </c>
      <c r="F73" s="8">
        <v>749.7</v>
      </c>
      <c r="G73" s="9">
        <f t="shared" si="17"/>
        <v>4.9714854111405833</v>
      </c>
      <c r="H73" s="8">
        <v>99</v>
      </c>
      <c r="I73" s="8">
        <v>55.8</v>
      </c>
      <c r="J73" s="8">
        <v>185.8</v>
      </c>
      <c r="K73" s="9">
        <f t="shared" si="1"/>
        <v>3.3297491039426528</v>
      </c>
      <c r="L73" s="11">
        <f t="shared" si="21"/>
        <v>206.60000000000002</v>
      </c>
      <c r="M73" s="11">
        <f t="shared" si="22"/>
        <v>935.5</v>
      </c>
      <c r="N73" s="9">
        <f t="shared" si="19"/>
        <v>4.5280735721200385</v>
      </c>
      <c r="O73" s="11">
        <f t="shared" si="23"/>
        <v>302.37000000000006</v>
      </c>
      <c r="P73" s="11">
        <f t="shared" si="20"/>
        <v>728.9</v>
      </c>
      <c r="Q73" s="12">
        <f t="shared" si="24"/>
        <v>94.757000000000005</v>
      </c>
      <c r="R73" s="13">
        <v>4.8</v>
      </c>
      <c r="S73" s="19"/>
    </row>
    <row r="74" spans="1:21" x14ac:dyDescent="0.2">
      <c r="B74" s="1">
        <v>4</v>
      </c>
      <c r="C74" s="11">
        <f>SUM('[1]Uusi kulutusseuranta'!AL335:AL341)</f>
        <v>651.21</v>
      </c>
      <c r="D74" s="3">
        <f t="shared" si="18"/>
        <v>0.8214285714285714</v>
      </c>
      <c r="E74" s="8">
        <v>209.3</v>
      </c>
      <c r="F74" s="8">
        <v>1021.7</v>
      </c>
      <c r="G74" s="9">
        <f t="shared" si="17"/>
        <v>4.8815097945532724</v>
      </c>
      <c r="H74" s="8">
        <v>138</v>
      </c>
      <c r="I74" s="8">
        <v>68.5</v>
      </c>
      <c r="J74" s="8">
        <v>226.8</v>
      </c>
      <c r="K74" s="9">
        <f t="shared" si="1"/>
        <v>3.3109489051094894</v>
      </c>
      <c r="L74" s="11">
        <f t="shared" si="21"/>
        <v>277.8</v>
      </c>
      <c r="M74" s="11">
        <f t="shared" si="22"/>
        <v>1248.5</v>
      </c>
      <c r="N74" s="9">
        <f t="shared" si="19"/>
        <v>4.4942404607631383</v>
      </c>
      <c r="O74" s="11">
        <f t="shared" si="23"/>
        <v>373.41</v>
      </c>
      <c r="P74" s="11">
        <f t="shared" si="20"/>
        <v>970.7</v>
      </c>
      <c r="Q74" s="12">
        <f t="shared" si="24"/>
        <v>126.19100000000002</v>
      </c>
      <c r="R74" s="13">
        <v>4.9000000000000004</v>
      </c>
      <c r="S74" s="19"/>
    </row>
    <row r="75" spans="1:21" x14ac:dyDescent="0.2">
      <c r="B75" s="1">
        <v>5</v>
      </c>
      <c r="C75" s="11">
        <f>SUM('[1]Uusi kulutusseuranta'!AL342:AL348)</f>
        <v>482.57000000000005</v>
      </c>
      <c r="D75" s="3">
        <f t="shared" si="18"/>
        <v>0.5357142857142857</v>
      </c>
      <c r="E75" s="8">
        <v>122.3</v>
      </c>
      <c r="F75" s="8">
        <v>652.6</v>
      </c>
      <c r="G75" s="9">
        <f t="shared" si="17"/>
        <v>5.3360588716271469</v>
      </c>
      <c r="H75" s="8">
        <v>90</v>
      </c>
      <c r="I75" s="8">
        <v>56</v>
      </c>
      <c r="J75" s="8">
        <v>193.4</v>
      </c>
      <c r="K75" s="9">
        <f t="shared" si="1"/>
        <v>3.4535714285714287</v>
      </c>
      <c r="L75" s="11">
        <f t="shared" si="21"/>
        <v>178.3</v>
      </c>
      <c r="M75" s="11">
        <f t="shared" si="22"/>
        <v>846</v>
      </c>
      <c r="N75" s="9">
        <f t="shared" si="19"/>
        <v>4.744812114413909</v>
      </c>
      <c r="O75" s="11">
        <f t="shared" si="23"/>
        <v>304.27000000000004</v>
      </c>
      <c r="P75" s="11">
        <f t="shared" si="20"/>
        <v>667.7</v>
      </c>
      <c r="Q75" s="12">
        <f t="shared" si="24"/>
        <v>86.801000000000002</v>
      </c>
      <c r="R75" s="13">
        <v>4.8</v>
      </c>
      <c r="S75" s="18"/>
    </row>
    <row r="76" spans="1:21" x14ac:dyDescent="0.2">
      <c r="B76" s="1">
        <v>6</v>
      </c>
      <c r="C76" s="11">
        <f>SUM('[1]Uusi kulutusseuranta'!AL349:AL355)</f>
        <v>498.04999999999995</v>
      </c>
      <c r="D76" s="3">
        <f t="shared" si="18"/>
        <v>0.54761904761904767</v>
      </c>
      <c r="E76" s="8">
        <v>128.69999999999999</v>
      </c>
      <c r="F76" s="8">
        <v>691.5</v>
      </c>
      <c r="G76" s="9">
        <f t="shared" si="17"/>
        <v>5.3729603729603737</v>
      </c>
      <c r="H76" s="8">
        <v>92</v>
      </c>
      <c r="I76" s="8">
        <v>49.8</v>
      </c>
      <c r="J76" s="8">
        <v>178.5</v>
      </c>
      <c r="K76" s="9">
        <f t="shared" si="1"/>
        <v>3.5843373493975905</v>
      </c>
      <c r="L76" s="11">
        <f t="shared" si="21"/>
        <v>178.5</v>
      </c>
      <c r="M76" s="11">
        <f t="shared" si="22"/>
        <v>870</v>
      </c>
      <c r="N76" s="9">
        <f t="shared" si="19"/>
        <v>4.8739495798319323</v>
      </c>
      <c r="O76" s="11">
        <f t="shared" si="23"/>
        <v>319.54999999999995</v>
      </c>
      <c r="P76" s="11">
        <f t="shared" si="20"/>
        <v>691.5</v>
      </c>
      <c r="Q76" s="12">
        <f t="shared" si="24"/>
        <v>89.894999999999996</v>
      </c>
      <c r="R76" s="13">
        <v>4.5</v>
      </c>
      <c r="S76" s="18"/>
    </row>
    <row r="77" spans="1:21" x14ac:dyDescent="0.2">
      <c r="B77" s="1">
        <v>7</v>
      </c>
      <c r="C77" s="11">
        <f>SUM('[1]Uusi kulutusseuranta'!AL356:AL362)</f>
        <v>474.16999999999996</v>
      </c>
      <c r="D77" s="3">
        <f t="shared" si="18"/>
        <v>0.5535714285714286</v>
      </c>
      <c r="E77" s="8">
        <v>131</v>
      </c>
      <c r="F77" s="8">
        <v>685.7</v>
      </c>
      <c r="G77" s="9">
        <f t="shared" si="17"/>
        <v>5.2343511450381683</v>
      </c>
      <c r="H77" s="8">
        <v>93</v>
      </c>
      <c r="I77" s="8">
        <v>54.1</v>
      </c>
      <c r="J77" s="8">
        <v>194</v>
      </c>
      <c r="K77" s="9">
        <f t="shared" si="1"/>
        <v>3.5859519408502774</v>
      </c>
      <c r="L77" s="11">
        <f t="shared" si="21"/>
        <v>185.1</v>
      </c>
      <c r="M77" s="11">
        <f t="shared" si="22"/>
        <v>879.7</v>
      </c>
      <c r="N77" s="9">
        <f t="shared" si="19"/>
        <v>4.7525661804430044</v>
      </c>
      <c r="O77" s="11">
        <f t="shared" si="23"/>
        <v>289.06999999999994</v>
      </c>
      <c r="P77" s="11">
        <f t="shared" si="20"/>
        <v>694.6</v>
      </c>
      <c r="Q77" s="12">
        <f t="shared" si="24"/>
        <v>90.298000000000002</v>
      </c>
      <c r="R77" s="13">
        <v>4.4000000000000004</v>
      </c>
      <c r="S77" s="18"/>
    </row>
    <row r="78" spans="1:21" x14ac:dyDescent="0.2">
      <c r="B78" s="1">
        <v>8</v>
      </c>
      <c r="C78" s="11">
        <f>SUM('[1]Uusi kulutusseuranta'!AL363:AL369)</f>
        <v>512.85</v>
      </c>
      <c r="D78" s="3">
        <f t="shared" si="18"/>
        <v>0.50595238095238093</v>
      </c>
      <c r="E78" s="8">
        <v>109.4</v>
      </c>
      <c r="F78" s="8">
        <v>587.4</v>
      </c>
      <c r="G78" s="9">
        <f t="shared" si="17"/>
        <v>5.3692870201096889</v>
      </c>
      <c r="H78" s="8">
        <v>85</v>
      </c>
      <c r="I78" s="8">
        <v>57.4</v>
      </c>
      <c r="J78" s="8">
        <v>214.4</v>
      </c>
      <c r="K78" s="9">
        <f t="shared" si="1"/>
        <v>3.7351916376306624</v>
      </c>
      <c r="L78" s="11">
        <f t="shared" si="21"/>
        <v>166.8</v>
      </c>
      <c r="M78" s="11">
        <f t="shared" si="22"/>
        <v>801.8</v>
      </c>
      <c r="N78" s="9">
        <f t="shared" si="19"/>
        <v>4.8069544364508383</v>
      </c>
      <c r="O78" s="11">
        <f t="shared" si="23"/>
        <v>346.05</v>
      </c>
      <c r="P78" s="11">
        <f t="shared" si="20"/>
        <v>635</v>
      </c>
      <c r="Q78" s="12">
        <f t="shared" si="24"/>
        <v>82.55</v>
      </c>
      <c r="R78" s="13">
        <v>4.5</v>
      </c>
      <c r="S78" s="18"/>
    </row>
    <row r="79" spans="1:21" x14ac:dyDescent="0.2">
      <c r="B79" s="1">
        <v>9</v>
      </c>
      <c r="C79" s="11">
        <f>SUM('[1]Uusi kulutusseuranta'!AL370:AL376)</f>
        <v>394.48</v>
      </c>
      <c r="D79" s="3">
        <f t="shared" si="18"/>
        <v>0.48809523809523808</v>
      </c>
      <c r="E79" s="8">
        <v>100.9</v>
      </c>
      <c r="F79" s="8">
        <v>568.79999999999995</v>
      </c>
      <c r="G79" s="9">
        <f t="shared" si="17"/>
        <v>5.6372646184340924</v>
      </c>
      <c r="H79" s="8">
        <v>82</v>
      </c>
      <c r="I79" s="8">
        <v>54.8</v>
      </c>
      <c r="J79" s="8">
        <v>203</v>
      </c>
      <c r="K79" s="9">
        <f t="shared" si="1"/>
        <v>3.7043795620437958</v>
      </c>
      <c r="L79" s="11">
        <f t="shared" si="21"/>
        <v>155.69999999999999</v>
      </c>
      <c r="M79" s="11">
        <f t="shared" si="22"/>
        <v>771.8</v>
      </c>
      <c r="N79" s="9">
        <f t="shared" si="19"/>
        <v>4.9569685292228645</v>
      </c>
      <c r="O79" s="11">
        <f t="shared" si="23"/>
        <v>238.78000000000003</v>
      </c>
      <c r="P79" s="11">
        <f t="shared" si="20"/>
        <v>616.09999999999991</v>
      </c>
      <c r="Q79" s="12">
        <f t="shared" si="24"/>
        <v>80.092999999999989</v>
      </c>
      <c r="R79" s="13">
        <v>4.7</v>
      </c>
      <c r="S79" s="18"/>
    </row>
    <row r="80" spans="1:21" x14ac:dyDescent="0.2">
      <c r="B80" s="1">
        <v>10</v>
      </c>
      <c r="C80" s="11">
        <f>SUM('[1]Uusi kulutusseuranta'!AL377:AL383)</f>
        <v>159.41999999999999</v>
      </c>
      <c r="D80" s="3">
        <f t="shared" si="18"/>
        <v>0.27976190476190477</v>
      </c>
      <c r="E80" s="8">
        <v>68.5</v>
      </c>
      <c r="F80" s="8">
        <v>419</v>
      </c>
      <c r="G80" s="9">
        <f t="shared" si="17"/>
        <v>6.1167883211678831</v>
      </c>
      <c r="H80" s="8">
        <v>47</v>
      </c>
      <c r="I80" s="8">
        <v>13.3</v>
      </c>
      <c r="J80" s="8">
        <v>48.5</v>
      </c>
      <c r="K80" s="9">
        <f t="shared" si="1"/>
        <v>3.6466165413533833</v>
      </c>
      <c r="L80" s="11">
        <f t="shared" si="21"/>
        <v>81.8</v>
      </c>
      <c r="M80" s="11">
        <f t="shared" si="22"/>
        <v>467.5</v>
      </c>
      <c r="N80" s="9">
        <f t="shared" si="19"/>
        <v>5.7151589242053795</v>
      </c>
      <c r="O80" s="11">
        <f t="shared" si="23"/>
        <v>77.61999999999999</v>
      </c>
      <c r="P80" s="11">
        <f t="shared" si="20"/>
        <v>385.7</v>
      </c>
      <c r="Q80" s="12">
        <f t="shared" si="24"/>
        <v>50.140999999999998</v>
      </c>
      <c r="R80" s="13">
        <v>4.8</v>
      </c>
      <c r="S80" s="18"/>
    </row>
    <row r="81" spans="2:19" x14ac:dyDescent="0.2">
      <c r="B81" s="1">
        <v>11</v>
      </c>
      <c r="C81" s="11">
        <f>SUM('[1]Uusi kulutusseuranta'!AL384:AL390)</f>
        <v>360.71000000000004</v>
      </c>
      <c r="D81" s="3">
        <f t="shared" si="18"/>
        <v>0.4107142857142857</v>
      </c>
      <c r="E81" s="8">
        <v>79.2</v>
      </c>
      <c r="F81" s="8">
        <v>456.8</v>
      </c>
      <c r="G81" s="9">
        <f t="shared" si="17"/>
        <v>5.7676767676767673</v>
      </c>
      <c r="H81" s="8">
        <v>69</v>
      </c>
      <c r="I81" s="8">
        <v>52</v>
      </c>
      <c r="J81" s="8">
        <v>192.7</v>
      </c>
      <c r="K81" s="9">
        <f t="shared" si="1"/>
        <v>3.7057692307692305</v>
      </c>
      <c r="L81" s="11">
        <f t="shared" si="21"/>
        <v>131.19999999999999</v>
      </c>
      <c r="M81" s="11">
        <f t="shared" si="22"/>
        <v>649.5</v>
      </c>
      <c r="N81" s="9">
        <f t="shared" si="19"/>
        <v>4.9504573170731714</v>
      </c>
      <c r="O81" s="11">
        <f t="shared" si="23"/>
        <v>229.51000000000005</v>
      </c>
      <c r="P81" s="11">
        <f t="shared" si="20"/>
        <v>518.29999999999995</v>
      </c>
      <c r="Q81" s="12">
        <f t="shared" si="24"/>
        <v>67.378999999999991</v>
      </c>
      <c r="R81" s="13">
        <v>4.9000000000000004</v>
      </c>
      <c r="S81" s="18"/>
    </row>
    <row r="82" spans="2:19" x14ac:dyDescent="0.2">
      <c r="B82" s="1">
        <v>12</v>
      </c>
      <c r="C82" s="11">
        <f>SUM('[1]Uusi kulutusseuranta'!AL391:AL397)</f>
        <v>378.15999999999997</v>
      </c>
      <c r="D82" s="3">
        <f t="shared" si="18"/>
        <v>0.44047619047619047</v>
      </c>
      <c r="E82" s="8">
        <v>87.7</v>
      </c>
      <c r="F82" s="8">
        <v>490.8</v>
      </c>
      <c r="G82" s="9">
        <f t="shared" si="17"/>
        <v>5.5963511972633979</v>
      </c>
      <c r="H82" s="8">
        <v>74</v>
      </c>
      <c r="I82" s="8">
        <v>57.9</v>
      </c>
      <c r="J82" s="8">
        <v>212</v>
      </c>
      <c r="K82" s="9">
        <f t="shared" si="1"/>
        <v>3.6614853195164079</v>
      </c>
      <c r="L82" s="11">
        <f t="shared" si="21"/>
        <v>145.6</v>
      </c>
      <c r="M82" s="11">
        <f t="shared" si="22"/>
        <v>702.8</v>
      </c>
      <c r="N82" s="9">
        <f t="shared" si="19"/>
        <v>4.8269230769230766</v>
      </c>
      <c r="O82" s="11">
        <f t="shared" si="23"/>
        <v>232.55999999999997</v>
      </c>
      <c r="P82" s="11">
        <f t="shared" si="20"/>
        <v>557.19999999999993</v>
      </c>
      <c r="Q82" s="12">
        <f t="shared" si="24"/>
        <v>72.435999999999993</v>
      </c>
      <c r="R82" s="13">
        <v>4.3</v>
      </c>
      <c r="S82" s="18"/>
    </row>
    <row r="83" spans="2:19" x14ac:dyDescent="0.2">
      <c r="B83" s="1">
        <v>13</v>
      </c>
      <c r="C83" s="11">
        <f>SUM('[1]Uusi kulutusseuranta'!AL398:AL404)</f>
        <v>409.28000000000003</v>
      </c>
      <c r="D83" s="3">
        <f t="shared" si="18"/>
        <v>0.4642857142857143</v>
      </c>
      <c r="E83" s="8">
        <v>97.7</v>
      </c>
      <c r="F83" s="8">
        <v>537.79999999999995</v>
      </c>
      <c r="G83" s="9">
        <f t="shared" si="17"/>
        <v>5.504605936540429</v>
      </c>
      <c r="H83" s="8">
        <v>78</v>
      </c>
      <c r="I83" s="8">
        <v>57.9</v>
      </c>
      <c r="J83" s="8">
        <v>207</v>
      </c>
      <c r="K83" s="9">
        <f t="shared" si="1"/>
        <v>3.5751295336787567</v>
      </c>
      <c r="L83" s="11">
        <f t="shared" si="21"/>
        <v>155.6</v>
      </c>
      <c r="M83" s="11">
        <f t="shared" si="22"/>
        <v>744.8</v>
      </c>
      <c r="N83" s="9">
        <f t="shared" si="19"/>
        <v>4.7866323907455008</v>
      </c>
      <c r="O83" s="11">
        <f t="shared" si="23"/>
        <v>253.68000000000004</v>
      </c>
      <c r="P83" s="11">
        <f t="shared" si="20"/>
        <v>589.19999999999993</v>
      </c>
      <c r="Q83" s="12">
        <f t="shared" si="24"/>
        <v>76.595999999999989</v>
      </c>
      <c r="R83" s="13">
        <v>4.5</v>
      </c>
      <c r="S83" s="18">
        <v>2280</v>
      </c>
    </row>
    <row r="84" spans="2:19" x14ac:dyDescent="0.2">
      <c r="B84" s="1">
        <v>14</v>
      </c>
      <c r="C84" s="18">
        <f>SUM(Apulehti!D485:D491)</f>
        <v>355</v>
      </c>
      <c r="D84" s="22">
        <f t="shared" si="18"/>
        <v>0.42261904761904762</v>
      </c>
      <c r="E84" s="18">
        <v>81</v>
      </c>
      <c r="F84" s="18">
        <v>462.6</v>
      </c>
      <c r="G84" s="23">
        <f t="shared" si="17"/>
        <v>5.7111111111111112</v>
      </c>
      <c r="H84" s="18">
        <v>71</v>
      </c>
      <c r="I84" s="18">
        <v>58.2</v>
      </c>
      <c r="J84" s="18">
        <v>214.5</v>
      </c>
      <c r="K84" s="23">
        <f t="shared" si="1"/>
        <v>3.6855670103092781</v>
      </c>
      <c r="L84" s="19">
        <f t="shared" si="21"/>
        <v>139.19999999999999</v>
      </c>
      <c r="M84" s="19">
        <f t="shared" si="22"/>
        <v>677.1</v>
      </c>
      <c r="N84" s="23">
        <f t="shared" si="19"/>
        <v>4.8642241379310347</v>
      </c>
      <c r="O84" s="19">
        <f t="shared" si="23"/>
        <v>215.8</v>
      </c>
      <c r="P84" s="19">
        <f t="shared" si="20"/>
        <v>537.90000000000009</v>
      </c>
      <c r="Q84" s="24">
        <f t="shared" si="24"/>
        <v>69.927000000000021</v>
      </c>
      <c r="R84" s="20">
        <v>4.5999999999999996</v>
      </c>
      <c r="S84" s="18">
        <v>2300</v>
      </c>
    </row>
    <row r="85" spans="2:19" x14ac:dyDescent="0.2">
      <c r="B85" s="1">
        <v>15</v>
      </c>
      <c r="C85" s="19">
        <f>SUM(Apulehti!D492:D498)</f>
        <v>333.52</v>
      </c>
      <c r="D85" s="22">
        <f t="shared" si="18"/>
        <v>0.3392857142857143</v>
      </c>
      <c r="E85" s="18">
        <v>58.4</v>
      </c>
      <c r="F85" s="18">
        <v>351.2</v>
      </c>
      <c r="G85" s="23">
        <f t="shared" si="17"/>
        <v>6.0136986301369859</v>
      </c>
      <c r="H85" s="18">
        <v>57</v>
      </c>
      <c r="I85" s="18">
        <v>54.1</v>
      </c>
      <c r="J85" s="18">
        <v>196.1</v>
      </c>
      <c r="K85" s="23">
        <f t="shared" si="1"/>
        <v>3.6247689463955637</v>
      </c>
      <c r="L85" s="19">
        <f t="shared" si="21"/>
        <v>112.5</v>
      </c>
      <c r="M85" s="19">
        <f t="shared" si="22"/>
        <v>547.29999999999995</v>
      </c>
      <c r="N85" s="23">
        <f t="shared" si="19"/>
        <v>4.8648888888888884</v>
      </c>
      <c r="O85" s="19">
        <f t="shared" si="23"/>
        <v>221.01999999999998</v>
      </c>
      <c r="P85" s="19">
        <f t="shared" si="20"/>
        <v>434.79999999999995</v>
      </c>
      <c r="Q85" s="24">
        <f t="shared" si="24"/>
        <v>56.523999999999994</v>
      </c>
      <c r="R85" s="20">
        <v>4.9000000000000004</v>
      </c>
      <c r="S85" s="18">
        <v>2320</v>
      </c>
    </row>
    <row r="86" spans="2:19" x14ac:dyDescent="0.2">
      <c r="B86" s="1">
        <v>16</v>
      </c>
      <c r="C86" s="19">
        <f>SUM(Apulehti!D499:D505)</f>
        <v>328.45</v>
      </c>
      <c r="D86" s="22">
        <f t="shared" si="18"/>
        <v>0.34523809523809523</v>
      </c>
      <c r="E86" s="18">
        <v>68.3</v>
      </c>
      <c r="F86" s="18">
        <v>408</v>
      </c>
      <c r="G86" s="23">
        <f t="shared" si="17"/>
        <v>5.9736456808199128</v>
      </c>
      <c r="H86" s="18">
        <v>58</v>
      </c>
      <c r="I86" s="18">
        <v>42.6</v>
      </c>
      <c r="J86" s="18">
        <v>153.19999999999999</v>
      </c>
      <c r="K86" s="23">
        <f t="shared" si="1"/>
        <v>3.5962441314553986</v>
      </c>
      <c r="L86" s="19">
        <f t="shared" si="21"/>
        <v>110.9</v>
      </c>
      <c r="M86" s="19">
        <f t="shared" si="22"/>
        <v>561.20000000000005</v>
      </c>
      <c r="N86" s="23">
        <f t="shared" si="19"/>
        <v>5.0604147880973853</v>
      </c>
      <c r="O86" s="19">
        <f t="shared" si="23"/>
        <v>217.54999999999998</v>
      </c>
      <c r="P86" s="19">
        <f t="shared" si="20"/>
        <v>450.30000000000007</v>
      </c>
      <c r="Q86" s="24">
        <f t="shared" si="24"/>
        <v>58.539000000000009</v>
      </c>
      <c r="R86" s="20">
        <v>4.8</v>
      </c>
      <c r="S86" s="18">
        <v>2340</v>
      </c>
    </row>
    <row r="87" spans="2:19" x14ac:dyDescent="0.2">
      <c r="B87" s="1">
        <v>17</v>
      </c>
      <c r="C87" s="18"/>
      <c r="D87" s="22">
        <f t="shared" si="18"/>
        <v>0.32142857142857145</v>
      </c>
      <c r="E87" s="18">
        <v>60.5</v>
      </c>
      <c r="F87" s="18">
        <v>362.9</v>
      </c>
      <c r="G87" s="23">
        <f t="shared" si="17"/>
        <v>5.9983471074380166</v>
      </c>
      <c r="H87" s="18">
        <v>54</v>
      </c>
      <c r="I87" s="18">
        <v>43.3</v>
      </c>
      <c r="J87" s="18">
        <v>156.5</v>
      </c>
      <c r="K87" s="23">
        <f t="shared" si="1"/>
        <v>3.61431870669746</v>
      </c>
      <c r="L87" s="19">
        <f t="shared" si="21"/>
        <v>103.8</v>
      </c>
      <c r="M87" s="19">
        <f t="shared" si="22"/>
        <v>519.4</v>
      </c>
      <c r="N87" s="23">
        <f t="shared" si="19"/>
        <v>5.0038535645472058</v>
      </c>
      <c r="O87" s="18"/>
      <c r="P87" s="19">
        <f t="shared" si="20"/>
        <v>415.59999999999997</v>
      </c>
      <c r="Q87" s="24">
        <f t="shared" si="24"/>
        <v>54.027999999999999</v>
      </c>
      <c r="R87" s="20">
        <v>4.3</v>
      </c>
      <c r="S87" s="18">
        <v>2359</v>
      </c>
    </row>
    <row r="88" spans="2:19" x14ac:dyDescent="0.2">
      <c r="B88" s="1">
        <v>18</v>
      </c>
      <c r="C88" s="18"/>
      <c r="D88" s="22"/>
      <c r="E88" s="18"/>
      <c r="F88" s="18"/>
      <c r="G88" s="23"/>
      <c r="H88" s="18"/>
      <c r="I88" s="18"/>
      <c r="J88" s="18"/>
      <c r="K88" s="23"/>
      <c r="L88" s="19"/>
      <c r="M88" s="19"/>
      <c r="N88" s="23"/>
      <c r="O88" s="18"/>
      <c r="P88" s="19"/>
      <c r="Q88" s="24"/>
      <c r="R88" s="20"/>
      <c r="S88" s="18"/>
    </row>
    <row r="89" spans="2:19" x14ac:dyDescent="0.2">
      <c r="B89" s="1">
        <v>19</v>
      </c>
      <c r="C89" s="18"/>
      <c r="D89" s="22"/>
      <c r="E89" s="18"/>
      <c r="F89" s="18"/>
      <c r="G89" s="23"/>
      <c r="H89" s="18"/>
      <c r="I89" s="18"/>
      <c r="J89" s="18"/>
      <c r="K89" s="23"/>
      <c r="L89" s="19"/>
      <c r="M89" s="19"/>
      <c r="N89" s="23"/>
      <c r="O89" s="18"/>
      <c r="P89" s="19"/>
      <c r="Q89" s="24"/>
      <c r="R89" s="20"/>
      <c r="S89" s="18"/>
    </row>
    <row r="90" spans="2:19" x14ac:dyDescent="0.2">
      <c r="B90" s="1">
        <v>20</v>
      </c>
      <c r="C90" s="18"/>
      <c r="D90" s="22"/>
      <c r="E90" s="18"/>
      <c r="F90" s="18"/>
      <c r="G90" s="23"/>
      <c r="H90" s="18"/>
      <c r="I90" s="18"/>
      <c r="J90" s="18"/>
      <c r="K90" s="23"/>
      <c r="L90" s="19"/>
      <c r="M90" s="19"/>
      <c r="N90" s="23"/>
      <c r="O90" s="18"/>
      <c r="P90" s="19"/>
      <c r="Q90" s="24"/>
      <c r="R90" s="20"/>
      <c r="S90" s="18"/>
    </row>
    <row r="91" spans="2:19" x14ac:dyDescent="0.2">
      <c r="B91" s="1">
        <v>21</v>
      </c>
      <c r="C91" s="18"/>
      <c r="D91" s="22"/>
      <c r="E91" s="18"/>
      <c r="F91" s="18"/>
      <c r="G91" s="23"/>
      <c r="H91" s="18"/>
      <c r="I91" s="18"/>
      <c r="J91" s="18"/>
      <c r="K91" s="23"/>
      <c r="L91" s="19"/>
      <c r="M91" s="19"/>
      <c r="N91" s="23"/>
      <c r="O91" s="18"/>
      <c r="P91" s="19"/>
      <c r="Q91" s="24"/>
      <c r="R91" s="20"/>
      <c r="S91" s="18"/>
    </row>
    <row r="92" spans="2:19" x14ac:dyDescent="0.2">
      <c r="B92" s="1">
        <v>22</v>
      </c>
      <c r="C92" s="18"/>
      <c r="D92" s="22"/>
      <c r="E92" s="18"/>
      <c r="F92" s="18"/>
      <c r="G92" s="23"/>
      <c r="H92" s="18"/>
      <c r="I92" s="18"/>
      <c r="J92" s="18"/>
      <c r="K92" s="23"/>
      <c r="L92" s="19"/>
      <c r="M92" s="19"/>
      <c r="N92" s="23"/>
      <c r="O92" s="18"/>
      <c r="P92" s="19"/>
      <c r="Q92" s="24"/>
      <c r="R92" s="20"/>
      <c r="S92" s="18"/>
    </row>
    <row r="93" spans="2:19" x14ac:dyDescent="0.2">
      <c r="B93" s="1">
        <v>23</v>
      </c>
      <c r="C93" s="18"/>
      <c r="D93" s="22"/>
      <c r="E93" s="18"/>
      <c r="F93" s="18"/>
      <c r="G93" s="23"/>
      <c r="H93" s="18"/>
      <c r="I93" s="18"/>
      <c r="J93" s="18"/>
      <c r="K93" s="23"/>
      <c r="L93" s="19"/>
      <c r="M93" s="19"/>
      <c r="N93" s="23"/>
      <c r="O93" s="18"/>
      <c r="P93" s="19"/>
      <c r="Q93" s="24"/>
      <c r="R93" s="20"/>
      <c r="S93" s="18"/>
    </row>
    <row r="94" spans="2:19" x14ac:dyDescent="0.2">
      <c r="B94" s="1">
        <v>24</v>
      </c>
      <c r="C94" s="18"/>
      <c r="D94" s="22"/>
      <c r="E94" s="18"/>
      <c r="F94" s="18"/>
      <c r="G94" s="23"/>
      <c r="H94" s="18"/>
      <c r="I94" s="18"/>
      <c r="J94" s="18"/>
      <c r="K94" s="23"/>
      <c r="L94" s="19"/>
      <c r="M94" s="19"/>
      <c r="N94" s="23"/>
      <c r="O94" s="18"/>
      <c r="P94" s="19"/>
      <c r="Q94" s="24"/>
      <c r="R94" s="20"/>
      <c r="S94" s="18"/>
    </row>
    <row r="95" spans="2:19" x14ac:dyDescent="0.2">
      <c r="B95" s="1">
        <v>25</v>
      </c>
      <c r="C95" s="18"/>
      <c r="D95" s="22"/>
      <c r="E95" s="18"/>
      <c r="F95" s="18"/>
      <c r="G95" s="23"/>
      <c r="H95" s="18"/>
      <c r="I95" s="18"/>
      <c r="J95" s="18"/>
      <c r="K95" s="23"/>
      <c r="L95" s="19"/>
      <c r="M95" s="19"/>
      <c r="N95" s="23"/>
      <c r="O95" s="18"/>
      <c r="P95" s="19"/>
      <c r="Q95" s="24"/>
      <c r="R95" s="20"/>
      <c r="S95" s="18"/>
    </row>
    <row r="96" spans="2:19" x14ac:dyDescent="0.2">
      <c r="B96" s="1">
        <v>26</v>
      </c>
      <c r="C96" s="18"/>
      <c r="D96" s="22"/>
      <c r="E96" s="18"/>
      <c r="F96" s="18"/>
      <c r="G96" s="23"/>
      <c r="H96" s="18"/>
      <c r="I96" s="18"/>
      <c r="J96" s="18"/>
      <c r="K96" s="23"/>
      <c r="L96" s="19"/>
      <c r="M96" s="19"/>
      <c r="N96" s="23"/>
      <c r="O96" s="18"/>
      <c r="P96" s="19"/>
      <c r="Q96" s="24"/>
      <c r="R96" s="20"/>
      <c r="S96" s="18"/>
    </row>
    <row r="97" spans="2:19" x14ac:dyDescent="0.2">
      <c r="B97" s="1">
        <v>27</v>
      </c>
      <c r="C97" s="18"/>
      <c r="D97" s="22"/>
      <c r="E97" s="18"/>
      <c r="F97" s="18"/>
      <c r="G97" s="23"/>
      <c r="H97" s="18"/>
      <c r="I97" s="18"/>
      <c r="J97" s="18"/>
      <c r="K97" s="23"/>
      <c r="L97" s="19"/>
      <c r="M97" s="19"/>
      <c r="N97" s="23"/>
      <c r="O97" s="18"/>
      <c r="P97" s="19"/>
      <c r="Q97" s="24"/>
      <c r="R97" s="20"/>
      <c r="S97" s="18"/>
    </row>
    <row r="98" spans="2:19" x14ac:dyDescent="0.2">
      <c r="B98" s="1">
        <v>28</v>
      </c>
      <c r="C98" s="18"/>
      <c r="D98" s="22"/>
      <c r="E98" s="18"/>
      <c r="F98" s="18"/>
      <c r="G98" s="23"/>
      <c r="H98" s="18"/>
      <c r="I98" s="18"/>
      <c r="J98" s="18"/>
      <c r="K98" s="23"/>
      <c r="L98" s="19"/>
      <c r="M98" s="19"/>
      <c r="N98" s="23"/>
      <c r="O98" s="18"/>
      <c r="P98" s="19"/>
      <c r="Q98" s="24"/>
      <c r="R98" s="20"/>
      <c r="S98" s="18"/>
    </row>
    <row r="99" spans="2:19" x14ac:dyDescent="0.2">
      <c r="B99" s="1">
        <v>29</v>
      </c>
      <c r="C99" s="18"/>
      <c r="D99" s="22"/>
      <c r="E99" s="18"/>
      <c r="F99" s="18"/>
      <c r="G99" s="23"/>
      <c r="H99" s="18"/>
      <c r="I99" s="18"/>
      <c r="J99" s="18"/>
      <c r="K99" s="23"/>
      <c r="L99" s="19"/>
      <c r="M99" s="19"/>
      <c r="N99" s="23"/>
      <c r="O99" s="18"/>
      <c r="P99" s="19"/>
      <c r="Q99" s="24"/>
      <c r="R99" s="20"/>
      <c r="S99" s="18"/>
    </row>
    <row r="100" spans="2:19" x14ac:dyDescent="0.2">
      <c r="B100" s="1">
        <v>30</v>
      </c>
      <c r="C100" s="18"/>
      <c r="D100" s="22"/>
      <c r="E100" s="18"/>
      <c r="F100" s="18"/>
      <c r="G100" s="23"/>
      <c r="H100" s="18"/>
      <c r="I100" s="18"/>
      <c r="J100" s="18"/>
      <c r="K100" s="23"/>
      <c r="L100" s="19"/>
      <c r="M100" s="19"/>
      <c r="N100" s="23"/>
      <c r="O100" s="18"/>
      <c r="P100" s="19"/>
      <c r="Q100" s="24"/>
      <c r="R100" s="20"/>
      <c r="S100" s="18"/>
    </row>
    <row r="101" spans="2:19" x14ac:dyDescent="0.2">
      <c r="B101" s="1">
        <v>31</v>
      </c>
      <c r="C101" s="18"/>
      <c r="D101" s="22"/>
      <c r="E101" s="18"/>
      <c r="F101" s="18"/>
      <c r="G101" s="23"/>
      <c r="H101" s="18"/>
      <c r="I101" s="18"/>
      <c r="J101" s="18"/>
      <c r="K101" s="23"/>
      <c r="L101" s="19"/>
      <c r="M101" s="19"/>
      <c r="N101" s="23"/>
      <c r="O101" s="18"/>
      <c r="P101" s="19"/>
      <c r="Q101" s="24"/>
      <c r="R101" s="20"/>
      <c r="S101" s="18"/>
    </row>
    <row r="102" spans="2:19" x14ac:dyDescent="0.2">
      <c r="B102" s="1">
        <v>32</v>
      </c>
      <c r="C102" s="18"/>
      <c r="D102" s="22"/>
      <c r="E102" s="18"/>
      <c r="F102" s="18"/>
      <c r="G102" s="23"/>
      <c r="H102" s="18"/>
      <c r="I102" s="18"/>
      <c r="J102" s="18"/>
      <c r="K102" s="23"/>
      <c r="L102" s="19"/>
      <c r="M102" s="19"/>
      <c r="N102" s="23"/>
      <c r="O102" s="18"/>
      <c r="P102" s="19"/>
      <c r="Q102" s="24"/>
      <c r="R102" s="20"/>
      <c r="S102" s="18"/>
    </row>
    <row r="103" spans="2:19" x14ac:dyDescent="0.2">
      <c r="B103" s="1">
        <v>33</v>
      </c>
      <c r="C103" s="18"/>
      <c r="D103" s="22"/>
      <c r="E103" s="18"/>
      <c r="F103" s="18"/>
      <c r="G103" s="23"/>
      <c r="H103" s="18"/>
      <c r="I103" s="18"/>
      <c r="J103" s="18"/>
      <c r="K103" s="23"/>
      <c r="L103" s="19"/>
      <c r="M103" s="19"/>
      <c r="N103" s="23"/>
      <c r="O103" s="18"/>
      <c r="P103" s="19"/>
      <c r="Q103" s="24"/>
      <c r="R103" s="20"/>
      <c r="S103" s="18"/>
    </row>
    <row r="104" spans="2:19" x14ac:dyDescent="0.2">
      <c r="B104" s="1">
        <v>34</v>
      </c>
      <c r="C104" s="18"/>
      <c r="D104" s="22"/>
      <c r="E104" s="18"/>
      <c r="F104" s="18"/>
      <c r="G104" s="23"/>
      <c r="H104" s="18"/>
      <c r="I104" s="18"/>
      <c r="J104" s="18"/>
      <c r="K104" s="23"/>
      <c r="L104" s="19"/>
      <c r="M104" s="19"/>
      <c r="N104" s="23"/>
      <c r="O104" s="18"/>
      <c r="P104" s="19"/>
      <c r="Q104" s="24"/>
      <c r="R104" s="20"/>
      <c r="S104" s="18"/>
    </row>
    <row r="105" spans="2:19" x14ac:dyDescent="0.2">
      <c r="B105" s="1">
        <v>35</v>
      </c>
      <c r="C105" s="18"/>
      <c r="D105" s="22"/>
      <c r="E105" s="18"/>
      <c r="F105" s="18"/>
      <c r="G105" s="23"/>
      <c r="H105" s="18"/>
      <c r="I105" s="18"/>
      <c r="J105" s="18"/>
      <c r="K105" s="23"/>
      <c r="L105" s="19"/>
      <c r="M105" s="19"/>
      <c r="N105" s="23"/>
      <c r="O105" s="18"/>
      <c r="P105" s="19"/>
      <c r="Q105" s="24"/>
      <c r="R105" s="20"/>
      <c r="S105" s="18"/>
    </row>
    <row r="106" spans="2:19" x14ac:dyDescent="0.2">
      <c r="B106" s="1">
        <v>36</v>
      </c>
      <c r="C106" s="18"/>
      <c r="D106" s="22"/>
      <c r="E106" s="18"/>
      <c r="F106" s="18"/>
      <c r="G106" s="23"/>
      <c r="H106" s="18"/>
      <c r="I106" s="18"/>
      <c r="J106" s="18"/>
      <c r="K106" s="23"/>
      <c r="L106" s="19"/>
      <c r="M106" s="19"/>
      <c r="N106" s="23"/>
      <c r="O106" s="18"/>
      <c r="P106" s="19"/>
      <c r="Q106" s="24"/>
      <c r="R106" s="20"/>
      <c r="S106" s="18"/>
    </row>
    <row r="107" spans="2:19" x14ac:dyDescent="0.2">
      <c r="B107" s="1">
        <v>37</v>
      </c>
      <c r="C107" s="18"/>
      <c r="D107" s="22"/>
      <c r="E107" s="18"/>
      <c r="F107" s="18"/>
      <c r="G107" s="23"/>
      <c r="H107" s="18"/>
      <c r="I107" s="18"/>
      <c r="J107" s="18"/>
      <c r="K107" s="23"/>
      <c r="L107" s="19"/>
      <c r="M107" s="19"/>
      <c r="N107" s="23"/>
      <c r="O107" s="18"/>
      <c r="P107" s="19"/>
      <c r="Q107" s="24"/>
      <c r="R107" s="20"/>
      <c r="S107" s="18"/>
    </row>
    <row r="108" spans="2:19" x14ac:dyDescent="0.2">
      <c r="B108" s="1">
        <v>38</v>
      </c>
      <c r="C108" s="18"/>
      <c r="D108" s="22"/>
      <c r="E108" s="18"/>
      <c r="F108" s="18"/>
      <c r="G108" s="23"/>
      <c r="H108" s="18"/>
      <c r="I108" s="18"/>
      <c r="J108" s="18"/>
      <c r="K108" s="23"/>
      <c r="L108" s="19"/>
      <c r="M108" s="19"/>
      <c r="N108" s="23"/>
      <c r="O108" s="18"/>
      <c r="P108" s="19"/>
      <c r="Q108" s="24"/>
      <c r="R108" s="20"/>
      <c r="S108" s="18"/>
    </row>
    <row r="109" spans="2:19" x14ac:dyDescent="0.2">
      <c r="B109" s="1">
        <v>39</v>
      </c>
      <c r="C109" s="18"/>
      <c r="D109" s="22"/>
      <c r="E109" s="18"/>
      <c r="F109" s="18"/>
      <c r="G109" s="23"/>
      <c r="H109" s="18"/>
      <c r="I109" s="18"/>
      <c r="J109" s="18"/>
      <c r="K109" s="23"/>
      <c r="L109" s="19"/>
      <c r="M109" s="19"/>
      <c r="N109" s="23"/>
      <c r="O109" s="18"/>
      <c r="P109" s="19"/>
      <c r="Q109" s="24"/>
      <c r="R109" s="20"/>
      <c r="S109" s="18"/>
    </row>
    <row r="110" spans="2:19" x14ac:dyDescent="0.2">
      <c r="B110" s="1">
        <v>40</v>
      </c>
      <c r="C110" s="18"/>
      <c r="D110" s="22"/>
      <c r="E110" s="18"/>
      <c r="F110" s="18"/>
      <c r="G110" s="23"/>
      <c r="H110" s="18"/>
      <c r="I110" s="18"/>
      <c r="J110" s="18"/>
      <c r="K110" s="23"/>
      <c r="L110" s="19"/>
      <c r="M110" s="19"/>
      <c r="N110" s="23"/>
      <c r="O110" s="18"/>
      <c r="P110" s="19"/>
      <c r="Q110" s="24"/>
      <c r="R110" s="20"/>
      <c r="S110" s="18"/>
    </row>
    <row r="111" spans="2:19" x14ac:dyDescent="0.2">
      <c r="B111" s="1">
        <v>41</v>
      </c>
      <c r="C111" s="18"/>
      <c r="D111" s="22"/>
      <c r="E111" s="18"/>
      <c r="F111" s="18"/>
      <c r="G111" s="23"/>
      <c r="H111" s="18"/>
      <c r="I111" s="18"/>
      <c r="J111" s="18"/>
      <c r="K111" s="23"/>
      <c r="L111" s="19"/>
      <c r="M111" s="19"/>
      <c r="N111" s="23"/>
      <c r="O111" s="18"/>
      <c r="P111" s="19"/>
      <c r="Q111" s="24"/>
      <c r="R111" s="20"/>
      <c r="S111" s="18"/>
    </row>
    <row r="112" spans="2:19" x14ac:dyDescent="0.2">
      <c r="B112" s="1">
        <v>42</v>
      </c>
      <c r="C112" s="18"/>
      <c r="D112" s="22"/>
      <c r="E112" s="18"/>
      <c r="F112" s="18"/>
      <c r="G112" s="23"/>
      <c r="H112" s="18"/>
      <c r="I112" s="18"/>
      <c r="J112" s="18"/>
      <c r="K112" s="23"/>
      <c r="L112" s="19"/>
      <c r="M112" s="19"/>
      <c r="N112" s="23"/>
      <c r="O112" s="18"/>
      <c r="P112" s="19"/>
      <c r="Q112" s="24"/>
      <c r="R112" s="20"/>
      <c r="S112" s="18"/>
    </row>
    <row r="113" spans="2:19" x14ac:dyDescent="0.2">
      <c r="B113" s="1">
        <v>43</v>
      </c>
      <c r="C113" s="18"/>
      <c r="D113" s="22"/>
      <c r="E113" s="18"/>
      <c r="F113" s="18"/>
      <c r="G113" s="23"/>
      <c r="H113" s="18"/>
      <c r="I113" s="18"/>
      <c r="J113" s="18"/>
      <c r="K113" s="23"/>
      <c r="L113" s="19"/>
      <c r="M113" s="19"/>
      <c r="N113" s="23"/>
      <c r="O113" s="18"/>
      <c r="P113" s="19"/>
      <c r="Q113" s="24"/>
      <c r="R113" s="20"/>
      <c r="S113" s="18"/>
    </row>
    <row r="114" spans="2:19" x14ac:dyDescent="0.2">
      <c r="B114" s="1">
        <v>44</v>
      </c>
      <c r="C114" s="18"/>
      <c r="D114" s="22"/>
      <c r="E114" s="18"/>
      <c r="F114" s="18"/>
      <c r="G114" s="23"/>
      <c r="H114" s="18"/>
      <c r="I114" s="18"/>
      <c r="J114" s="18"/>
      <c r="K114" s="23"/>
      <c r="L114" s="19"/>
      <c r="M114" s="19"/>
      <c r="N114" s="23"/>
      <c r="O114" s="18"/>
      <c r="P114" s="19"/>
      <c r="Q114" s="24"/>
      <c r="R114" s="20"/>
      <c r="S114" s="18"/>
    </row>
    <row r="115" spans="2:19" x14ac:dyDescent="0.2">
      <c r="B115" s="1">
        <v>45</v>
      </c>
      <c r="C115" s="18"/>
      <c r="D115" s="22"/>
      <c r="E115" s="18"/>
      <c r="F115" s="18"/>
      <c r="G115" s="23"/>
      <c r="H115" s="18"/>
      <c r="I115" s="18"/>
      <c r="J115" s="18"/>
      <c r="K115" s="23"/>
      <c r="L115" s="19"/>
      <c r="M115" s="19"/>
      <c r="N115" s="23"/>
      <c r="O115" s="18"/>
      <c r="P115" s="19"/>
      <c r="Q115" s="24"/>
      <c r="R115" s="20"/>
      <c r="S115" s="18"/>
    </row>
    <row r="116" spans="2:19" x14ac:dyDescent="0.2">
      <c r="B116" s="1">
        <v>46</v>
      </c>
      <c r="C116" s="18"/>
      <c r="D116" s="22"/>
      <c r="E116" s="18"/>
      <c r="F116" s="18"/>
      <c r="G116" s="23"/>
      <c r="H116" s="18"/>
      <c r="I116" s="18"/>
      <c r="J116" s="18"/>
      <c r="K116" s="23"/>
      <c r="L116" s="19"/>
      <c r="M116" s="19"/>
      <c r="N116" s="23"/>
      <c r="O116" s="18"/>
      <c r="P116" s="19"/>
      <c r="Q116" s="24"/>
      <c r="R116" s="20"/>
      <c r="S116" s="18"/>
    </row>
    <row r="117" spans="2:19" x14ac:dyDescent="0.2">
      <c r="B117" s="1">
        <v>47</v>
      </c>
      <c r="C117" s="18"/>
      <c r="D117" s="22"/>
      <c r="E117" s="18"/>
      <c r="F117" s="18"/>
      <c r="G117" s="23"/>
      <c r="H117" s="18"/>
      <c r="I117" s="18"/>
      <c r="J117" s="18"/>
      <c r="K117" s="23"/>
      <c r="L117" s="19"/>
      <c r="M117" s="19"/>
      <c r="N117" s="23"/>
      <c r="O117" s="18"/>
      <c r="P117" s="19"/>
      <c r="Q117" s="24"/>
      <c r="R117" s="20"/>
      <c r="S117" s="18"/>
    </row>
    <row r="118" spans="2:19" x14ac:dyDescent="0.2">
      <c r="B118" s="1">
        <v>48</v>
      </c>
      <c r="C118" s="18"/>
      <c r="D118" s="22"/>
      <c r="E118" s="18"/>
      <c r="F118" s="18"/>
      <c r="G118" s="23"/>
      <c r="H118" s="18"/>
      <c r="I118" s="18"/>
      <c r="J118" s="18"/>
      <c r="K118" s="23"/>
      <c r="L118" s="19"/>
      <c r="M118" s="19"/>
      <c r="N118" s="23"/>
      <c r="O118" s="18"/>
      <c r="P118" s="19"/>
      <c r="Q118" s="24"/>
      <c r="R118" s="20"/>
      <c r="S118" s="18"/>
    </row>
    <row r="119" spans="2:19" x14ac:dyDescent="0.2">
      <c r="B119" s="1">
        <v>49</v>
      </c>
      <c r="C119" s="18"/>
      <c r="D119" s="22"/>
      <c r="E119" s="18"/>
      <c r="F119" s="18"/>
      <c r="G119" s="23"/>
      <c r="H119" s="18"/>
      <c r="I119" s="18"/>
      <c r="J119" s="18"/>
      <c r="K119" s="23"/>
      <c r="L119" s="19"/>
      <c r="M119" s="19"/>
      <c r="N119" s="23"/>
      <c r="O119" s="18"/>
      <c r="P119" s="19"/>
      <c r="Q119" s="24"/>
      <c r="R119" s="20"/>
      <c r="S119" s="18"/>
    </row>
    <row r="120" spans="2:19" x14ac:dyDescent="0.2">
      <c r="B120" s="1">
        <v>50</v>
      </c>
      <c r="C120" s="18"/>
      <c r="D120" s="22"/>
      <c r="E120" s="18"/>
      <c r="F120" s="18"/>
      <c r="G120" s="23"/>
      <c r="H120" s="18"/>
      <c r="I120" s="18"/>
      <c r="J120" s="18"/>
      <c r="K120" s="23"/>
      <c r="L120" s="19"/>
      <c r="M120" s="19"/>
      <c r="N120" s="23"/>
      <c r="O120" s="18"/>
      <c r="P120" s="19"/>
      <c r="Q120" s="24"/>
      <c r="R120" s="20"/>
      <c r="S120" s="18"/>
    </row>
    <row r="121" spans="2:19" x14ac:dyDescent="0.2">
      <c r="B121" s="1">
        <v>51</v>
      </c>
      <c r="C121" s="18"/>
      <c r="D121" s="22"/>
      <c r="E121" s="18"/>
      <c r="F121" s="18"/>
      <c r="G121" s="23"/>
      <c r="H121" s="18"/>
      <c r="I121" s="18"/>
      <c r="J121" s="18"/>
      <c r="K121" s="23"/>
      <c r="L121" s="19"/>
      <c r="M121" s="19"/>
      <c r="N121" s="23"/>
      <c r="O121" s="18"/>
      <c r="P121" s="19"/>
      <c r="Q121" s="24"/>
      <c r="R121" s="20"/>
      <c r="S121" s="18"/>
    </row>
    <row r="122" spans="2:19" x14ac:dyDescent="0.2">
      <c r="B122" s="1">
        <v>52</v>
      </c>
      <c r="C122" s="18"/>
      <c r="D122" s="22"/>
      <c r="E122" s="18"/>
      <c r="F122" s="18"/>
      <c r="G122" s="23"/>
      <c r="H122" s="18"/>
      <c r="I122" s="18"/>
      <c r="J122" s="18"/>
      <c r="K122" s="23"/>
      <c r="L122" s="19"/>
      <c r="M122" s="19"/>
      <c r="N122" s="23"/>
      <c r="O122" s="18"/>
      <c r="P122" s="19"/>
      <c r="Q122" s="24"/>
      <c r="R122" s="20"/>
      <c r="S122" s="18"/>
    </row>
    <row r="123" spans="2:19" x14ac:dyDescent="0.2">
      <c r="C123" s="18"/>
      <c r="D123" s="22"/>
      <c r="E123" s="18"/>
      <c r="F123" s="18"/>
      <c r="G123" s="23"/>
      <c r="H123" s="18"/>
      <c r="I123" s="18"/>
      <c r="J123" s="18"/>
      <c r="K123" s="23"/>
      <c r="L123" s="19"/>
      <c r="M123" s="19"/>
      <c r="N123" s="23"/>
      <c r="O123" s="18"/>
      <c r="P123" s="19"/>
      <c r="Q123" s="24"/>
      <c r="R123" s="20"/>
      <c r="S123" s="18"/>
    </row>
    <row r="124" spans="2:19" x14ac:dyDescent="0.2">
      <c r="C124" s="18"/>
      <c r="D124" s="22"/>
      <c r="E124" s="18"/>
      <c r="F124" s="18"/>
      <c r="G124" s="23"/>
      <c r="H124" s="18"/>
      <c r="I124" s="18"/>
      <c r="J124" s="18"/>
      <c r="K124" s="23"/>
      <c r="L124" s="19"/>
      <c r="M124" s="19"/>
      <c r="N124" s="23"/>
      <c r="O124" s="18"/>
      <c r="P124" s="19"/>
      <c r="Q124" s="24"/>
      <c r="R124" s="20"/>
      <c r="S124" s="18"/>
    </row>
    <row r="125" spans="2:19" x14ac:dyDescent="0.2">
      <c r="C125" s="18"/>
      <c r="D125" s="22"/>
      <c r="E125" s="18"/>
      <c r="F125" s="18"/>
      <c r="G125" s="23"/>
      <c r="H125" s="18"/>
      <c r="I125" s="18"/>
      <c r="J125" s="18"/>
      <c r="K125" s="23"/>
      <c r="L125" s="19"/>
      <c r="M125" s="19"/>
      <c r="N125" s="23"/>
      <c r="O125" s="18"/>
      <c r="P125" s="19"/>
      <c r="Q125" s="24"/>
      <c r="R125" s="20"/>
      <c r="S125" s="18"/>
    </row>
    <row r="126" spans="2:19" x14ac:dyDescent="0.2">
      <c r="C126" s="18"/>
      <c r="D126" s="22"/>
      <c r="E126" s="18"/>
      <c r="F126" s="18"/>
      <c r="G126" s="23"/>
      <c r="H126" s="18"/>
      <c r="I126" s="18"/>
      <c r="J126" s="18"/>
      <c r="K126" s="23"/>
      <c r="L126" s="19"/>
      <c r="M126" s="19"/>
      <c r="N126" s="23"/>
      <c r="O126" s="18"/>
      <c r="P126" s="19"/>
      <c r="Q126" s="24"/>
      <c r="R126" s="20"/>
      <c r="S126" s="18"/>
    </row>
    <row r="127" spans="2:19" x14ac:dyDescent="0.2">
      <c r="C127" s="18"/>
      <c r="D127" s="22"/>
      <c r="E127" s="18"/>
      <c r="F127" s="18"/>
      <c r="G127" s="23"/>
      <c r="H127" s="18"/>
      <c r="I127" s="18"/>
      <c r="J127" s="18"/>
      <c r="K127" s="23"/>
      <c r="L127" s="19"/>
      <c r="M127" s="19"/>
      <c r="N127" s="23"/>
      <c r="O127" s="18"/>
      <c r="P127" s="19"/>
      <c r="Q127" s="24"/>
      <c r="R127" s="20"/>
      <c r="S127" s="18"/>
    </row>
    <row r="128" spans="2:19" x14ac:dyDescent="0.2">
      <c r="C128" s="18"/>
      <c r="D128" s="22"/>
      <c r="E128" s="18"/>
      <c r="F128" s="18"/>
      <c r="G128" s="23"/>
      <c r="H128" s="18"/>
      <c r="I128" s="18"/>
      <c r="J128" s="18"/>
      <c r="K128" s="23"/>
      <c r="L128" s="19"/>
      <c r="M128" s="19"/>
      <c r="N128" s="23"/>
      <c r="O128" s="18"/>
      <c r="P128" s="19"/>
      <c r="Q128" s="24"/>
      <c r="R128" s="20"/>
      <c r="S128" s="18"/>
    </row>
    <row r="129" spans="3:19" x14ac:dyDescent="0.2">
      <c r="C129" s="18"/>
      <c r="D129" s="22"/>
      <c r="E129" s="18"/>
      <c r="F129" s="18"/>
      <c r="G129" s="23"/>
      <c r="H129" s="18"/>
      <c r="I129" s="18"/>
      <c r="J129" s="18"/>
      <c r="K129" s="23"/>
      <c r="L129" s="19"/>
      <c r="M129" s="19"/>
      <c r="N129" s="23"/>
      <c r="O129" s="18"/>
      <c r="P129" s="19"/>
      <c r="Q129" s="24"/>
      <c r="R129" s="20"/>
      <c r="S129" s="18"/>
    </row>
    <row r="130" spans="3:19" x14ac:dyDescent="0.2">
      <c r="C130" s="18"/>
      <c r="D130" s="22"/>
      <c r="E130" s="18"/>
      <c r="F130" s="18"/>
      <c r="G130" s="23"/>
      <c r="H130" s="18"/>
      <c r="I130" s="18"/>
      <c r="J130" s="18"/>
      <c r="K130" s="23"/>
      <c r="L130" s="19"/>
      <c r="M130" s="19"/>
      <c r="N130" s="23"/>
      <c r="O130" s="18"/>
      <c r="P130" s="19"/>
      <c r="Q130" s="24"/>
      <c r="R130" s="20"/>
      <c r="S130" s="18"/>
    </row>
    <row r="131" spans="3:19" x14ac:dyDescent="0.2">
      <c r="C131" s="18"/>
      <c r="D131" s="22"/>
      <c r="E131" s="18"/>
      <c r="F131" s="18"/>
      <c r="G131" s="23"/>
      <c r="H131" s="18"/>
      <c r="I131" s="18"/>
      <c r="J131" s="18"/>
      <c r="K131" s="23"/>
      <c r="L131" s="19"/>
      <c r="M131" s="19"/>
      <c r="N131" s="23"/>
      <c r="O131" s="18"/>
      <c r="P131" s="19"/>
      <c r="Q131" s="24"/>
      <c r="R131" s="20"/>
      <c r="S131" s="18"/>
    </row>
    <row r="132" spans="3:19" x14ac:dyDescent="0.2">
      <c r="C132" s="18"/>
      <c r="D132" s="22"/>
      <c r="E132" s="18"/>
      <c r="F132" s="18"/>
      <c r="G132" s="23"/>
      <c r="H132" s="18"/>
      <c r="I132" s="18"/>
      <c r="J132" s="18"/>
      <c r="K132" s="23"/>
      <c r="L132" s="19"/>
      <c r="M132" s="19"/>
      <c r="N132" s="23"/>
      <c r="O132" s="18"/>
      <c r="P132" s="19"/>
      <c r="Q132" s="24"/>
      <c r="R132" s="20"/>
      <c r="S132" s="18"/>
    </row>
    <row r="133" spans="3:19" x14ac:dyDescent="0.2">
      <c r="C133" s="18"/>
      <c r="D133" s="22"/>
      <c r="E133" s="18"/>
      <c r="F133" s="18"/>
      <c r="G133" s="23"/>
      <c r="H133" s="18"/>
      <c r="I133" s="18"/>
      <c r="J133" s="18"/>
      <c r="K133" s="23"/>
      <c r="L133" s="19"/>
      <c r="M133" s="19"/>
      <c r="N133" s="23"/>
      <c r="O133" s="18"/>
      <c r="P133" s="19"/>
      <c r="Q133" s="24"/>
      <c r="R133" s="20"/>
      <c r="S133" s="18"/>
    </row>
    <row r="134" spans="3:19" x14ac:dyDescent="0.2">
      <c r="C134" s="18"/>
      <c r="D134" s="22"/>
      <c r="E134" s="18"/>
      <c r="F134" s="18"/>
      <c r="G134" s="23"/>
      <c r="H134" s="18"/>
      <c r="I134" s="18"/>
      <c r="J134" s="18"/>
      <c r="K134" s="23"/>
      <c r="L134" s="19"/>
      <c r="M134" s="19"/>
      <c r="N134" s="23"/>
      <c r="O134" s="18"/>
      <c r="P134" s="19"/>
      <c r="Q134" s="24"/>
      <c r="R134" s="20"/>
      <c r="S134" s="18"/>
    </row>
    <row r="135" spans="3:19" x14ac:dyDescent="0.2">
      <c r="C135" s="18"/>
      <c r="D135" s="22"/>
      <c r="E135" s="18"/>
      <c r="F135" s="18"/>
      <c r="G135" s="23"/>
      <c r="H135" s="18"/>
      <c r="I135" s="18"/>
      <c r="J135" s="18"/>
      <c r="K135" s="23"/>
      <c r="L135" s="19"/>
      <c r="M135" s="19"/>
      <c r="N135" s="23"/>
      <c r="O135" s="18"/>
      <c r="P135" s="19"/>
      <c r="Q135" s="24"/>
      <c r="R135" s="20"/>
      <c r="S135" s="18"/>
    </row>
    <row r="136" spans="3:19" x14ac:dyDescent="0.2">
      <c r="C136" s="18"/>
      <c r="D136" s="22"/>
      <c r="E136" s="18"/>
      <c r="F136" s="18"/>
      <c r="G136" s="23"/>
      <c r="H136" s="18"/>
      <c r="I136" s="18"/>
      <c r="J136" s="18"/>
      <c r="K136" s="23"/>
      <c r="L136" s="19"/>
      <c r="M136" s="19"/>
      <c r="N136" s="23"/>
      <c r="O136" s="18"/>
      <c r="P136" s="19"/>
      <c r="Q136" s="24"/>
      <c r="R136" s="20"/>
      <c r="S136" s="18"/>
    </row>
    <row r="137" spans="3:19" x14ac:dyDescent="0.2">
      <c r="C137" s="18"/>
      <c r="D137" s="22"/>
      <c r="E137" s="18"/>
      <c r="F137" s="18"/>
      <c r="G137" s="23"/>
      <c r="H137" s="18"/>
      <c r="I137" s="18"/>
      <c r="J137" s="18"/>
      <c r="K137" s="23"/>
      <c r="L137" s="19"/>
      <c r="M137" s="19"/>
      <c r="N137" s="23"/>
      <c r="O137" s="18"/>
      <c r="P137" s="19"/>
      <c r="Q137" s="24"/>
      <c r="R137" s="20"/>
      <c r="S137" s="18"/>
    </row>
    <row r="138" spans="3:19" x14ac:dyDescent="0.2">
      <c r="C138" s="18"/>
      <c r="D138" s="22"/>
      <c r="E138" s="18"/>
      <c r="F138" s="18"/>
      <c r="G138" s="23"/>
      <c r="H138" s="18"/>
      <c r="I138" s="18"/>
      <c r="J138" s="18"/>
      <c r="K138" s="23"/>
      <c r="L138" s="19"/>
      <c r="M138" s="19"/>
      <c r="N138" s="23"/>
      <c r="O138" s="18"/>
      <c r="P138" s="19"/>
      <c r="Q138" s="24"/>
      <c r="R138" s="20"/>
      <c r="S138" s="18"/>
    </row>
    <row r="139" spans="3:19" x14ac:dyDescent="0.2">
      <c r="C139" s="18"/>
      <c r="D139" s="22"/>
      <c r="E139" s="18"/>
      <c r="F139" s="18"/>
      <c r="G139" s="23"/>
      <c r="H139" s="18"/>
      <c r="I139" s="18"/>
      <c r="J139" s="18"/>
      <c r="K139" s="23"/>
      <c r="L139" s="19"/>
      <c r="M139" s="19"/>
      <c r="N139" s="23"/>
      <c r="O139" s="18"/>
      <c r="P139" s="19"/>
      <c r="Q139" s="24"/>
      <c r="R139" s="20"/>
      <c r="S139" s="18"/>
    </row>
    <row r="140" spans="3:19" x14ac:dyDescent="0.2">
      <c r="C140" s="18"/>
      <c r="D140" s="22"/>
      <c r="E140" s="18"/>
      <c r="F140" s="18"/>
      <c r="G140" s="23"/>
      <c r="H140" s="18"/>
      <c r="I140" s="18"/>
      <c r="J140" s="18"/>
      <c r="K140" s="23"/>
      <c r="L140" s="19"/>
      <c r="M140" s="19"/>
      <c r="N140" s="23"/>
      <c r="O140" s="18"/>
      <c r="P140" s="19"/>
      <c r="Q140" s="24"/>
      <c r="R140" s="20"/>
      <c r="S140" s="18"/>
    </row>
    <row r="141" spans="3:19" x14ac:dyDescent="0.2">
      <c r="C141" s="18"/>
      <c r="D141" s="22"/>
      <c r="E141" s="18"/>
      <c r="F141" s="18"/>
      <c r="G141" s="23"/>
      <c r="H141" s="18"/>
      <c r="I141" s="18"/>
      <c r="J141" s="18"/>
      <c r="K141" s="23"/>
      <c r="L141" s="19"/>
      <c r="M141" s="19"/>
      <c r="N141" s="23"/>
      <c r="O141" s="18"/>
      <c r="P141" s="19"/>
      <c r="Q141" s="24"/>
      <c r="R141" s="20"/>
      <c r="S141" s="18"/>
    </row>
    <row r="142" spans="3:19" x14ac:dyDescent="0.2">
      <c r="C142" s="18"/>
      <c r="D142" s="22"/>
      <c r="E142" s="18"/>
      <c r="F142" s="18"/>
      <c r="G142" s="23"/>
      <c r="H142" s="18"/>
      <c r="I142" s="18"/>
      <c r="J142" s="18"/>
      <c r="K142" s="23"/>
      <c r="L142" s="19"/>
      <c r="M142" s="19"/>
      <c r="N142" s="23"/>
      <c r="O142" s="18"/>
      <c r="P142" s="19"/>
      <c r="Q142" s="24"/>
      <c r="R142" s="20"/>
      <c r="S142" s="18"/>
    </row>
    <row r="143" spans="3:19" x14ac:dyDescent="0.2">
      <c r="C143" s="18"/>
      <c r="D143" s="22"/>
      <c r="E143" s="18"/>
      <c r="F143" s="18"/>
      <c r="G143" s="23"/>
      <c r="H143" s="18"/>
      <c r="I143" s="18"/>
      <c r="J143" s="18"/>
      <c r="K143" s="23"/>
      <c r="L143" s="19"/>
      <c r="M143" s="19"/>
      <c r="N143" s="23"/>
      <c r="O143" s="18"/>
      <c r="P143" s="19"/>
      <c r="Q143" s="24"/>
      <c r="R143" s="20"/>
      <c r="S143" s="18"/>
    </row>
    <row r="144" spans="3:19" x14ac:dyDescent="0.2">
      <c r="C144" s="18"/>
      <c r="D144" s="22"/>
      <c r="E144" s="18"/>
      <c r="F144" s="18"/>
      <c r="G144" s="23"/>
      <c r="H144" s="18"/>
      <c r="I144" s="18"/>
      <c r="J144" s="18"/>
      <c r="K144" s="23"/>
      <c r="L144" s="19"/>
      <c r="M144" s="19"/>
      <c r="N144" s="23"/>
      <c r="O144" s="18"/>
      <c r="P144" s="19"/>
      <c r="Q144" s="24"/>
      <c r="R144" s="20"/>
      <c r="S144" s="18"/>
    </row>
    <row r="145" spans="3:19" x14ac:dyDescent="0.2">
      <c r="C145" s="18"/>
      <c r="D145" s="22"/>
      <c r="E145" s="18"/>
      <c r="F145" s="18"/>
      <c r="G145" s="23"/>
      <c r="H145" s="18"/>
      <c r="I145" s="18"/>
      <c r="J145" s="18"/>
      <c r="K145" s="23"/>
      <c r="L145" s="19"/>
      <c r="M145" s="19"/>
      <c r="N145" s="23"/>
      <c r="O145" s="18"/>
      <c r="P145" s="19"/>
      <c r="Q145" s="24"/>
      <c r="R145" s="20"/>
      <c r="S145" s="18"/>
    </row>
    <row r="146" spans="3:19" x14ac:dyDescent="0.2">
      <c r="C146" s="18"/>
      <c r="D146" s="22"/>
      <c r="E146" s="18"/>
      <c r="F146" s="18"/>
      <c r="G146" s="23"/>
      <c r="H146" s="18"/>
      <c r="I146" s="18"/>
      <c r="J146" s="18"/>
      <c r="K146" s="23"/>
      <c r="L146" s="19"/>
      <c r="M146" s="19"/>
      <c r="N146" s="23"/>
      <c r="O146" s="18"/>
      <c r="P146" s="19"/>
      <c r="Q146" s="24"/>
      <c r="R146" s="20"/>
      <c r="S146" s="18"/>
    </row>
    <row r="147" spans="3:19" x14ac:dyDescent="0.2">
      <c r="C147" s="18"/>
      <c r="D147" s="22"/>
      <c r="E147" s="18"/>
      <c r="F147" s="18"/>
      <c r="G147" s="23"/>
      <c r="H147" s="18"/>
      <c r="I147" s="18"/>
      <c r="J147" s="18"/>
      <c r="K147" s="23"/>
      <c r="L147" s="19"/>
      <c r="M147" s="19"/>
      <c r="N147" s="23"/>
      <c r="O147" s="18"/>
      <c r="P147" s="19"/>
      <c r="Q147" s="24"/>
      <c r="R147" s="20"/>
      <c r="S147" s="18"/>
    </row>
    <row r="148" spans="3:19" x14ac:dyDescent="0.2">
      <c r="C148" s="18"/>
      <c r="D148" s="22"/>
      <c r="E148" s="18"/>
      <c r="F148" s="18"/>
      <c r="G148" s="23"/>
      <c r="H148" s="18"/>
      <c r="I148" s="18"/>
      <c r="J148" s="18"/>
      <c r="K148" s="23"/>
      <c r="L148" s="19"/>
      <c r="M148" s="19"/>
      <c r="N148" s="23"/>
      <c r="O148" s="18"/>
      <c r="P148" s="19"/>
      <c r="Q148" s="24"/>
      <c r="R148" s="20"/>
      <c r="S148" s="18"/>
    </row>
    <row r="149" spans="3:19" x14ac:dyDescent="0.2">
      <c r="C149" s="18"/>
      <c r="D149" s="22"/>
      <c r="E149" s="18"/>
      <c r="F149" s="18"/>
      <c r="G149" s="23"/>
      <c r="H149" s="18"/>
      <c r="I149" s="18"/>
      <c r="J149" s="18"/>
      <c r="K149" s="23"/>
      <c r="L149" s="19"/>
      <c r="M149" s="19"/>
      <c r="N149" s="23"/>
      <c r="O149" s="18"/>
      <c r="P149" s="19"/>
      <c r="Q149" s="24"/>
      <c r="R149" s="20"/>
      <c r="S149" s="18"/>
    </row>
    <row r="150" spans="3:19" x14ac:dyDescent="0.2">
      <c r="C150" s="18"/>
      <c r="D150" s="22"/>
      <c r="E150" s="18"/>
      <c r="F150" s="18"/>
      <c r="G150" s="23"/>
      <c r="H150" s="18"/>
      <c r="I150" s="18"/>
      <c r="J150" s="18"/>
      <c r="K150" s="23"/>
      <c r="L150" s="19"/>
      <c r="M150" s="19"/>
      <c r="N150" s="23"/>
      <c r="O150" s="18"/>
      <c r="P150" s="19"/>
      <c r="Q150" s="24"/>
      <c r="R150" s="20"/>
      <c r="S150" s="18"/>
    </row>
    <row r="151" spans="3:19" x14ac:dyDescent="0.2">
      <c r="C151" s="18"/>
      <c r="D151" s="22"/>
      <c r="E151" s="18"/>
      <c r="F151" s="18"/>
      <c r="G151" s="23"/>
      <c r="H151" s="18"/>
      <c r="I151" s="18"/>
      <c r="J151" s="18"/>
      <c r="K151" s="23"/>
      <c r="L151" s="19"/>
      <c r="M151" s="19"/>
      <c r="N151" s="23"/>
      <c r="O151" s="18"/>
      <c r="P151" s="19"/>
      <c r="Q151" s="24"/>
      <c r="R151" s="20"/>
      <c r="S151" s="18"/>
    </row>
    <row r="152" spans="3:19" x14ac:dyDescent="0.2">
      <c r="C152" s="18"/>
      <c r="D152" s="22"/>
      <c r="E152" s="18"/>
      <c r="F152" s="18"/>
      <c r="G152" s="23"/>
      <c r="H152" s="18"/>
      <c r="I152" s="18"/>
      <c r="J152" s="18"/>
      <c r="K152" s="23"/>
      <c r="L152" s="19"/>
      <c r="M152" s="19"/>
      <c r="N152" s="23"/>
      <c r="O152" s="18"/>
      <c r="P152" s="19"/>
      <c r="Q152" s="24"/>
      <c r="R152" s="20"/>
      <c r="S152" s="18"/>
    </row>
    <row r="153" spans="3:19" x14ac:dyDescent="0.2">
      <c r="C153" s="18"/>
      <c r="D153" s="22"/>
      <c r="E153" s="18"/>
      <c r="F153" s="18"/>
      <c r="G153" s="23"/>
      <c r="H153" s="18"/>
      <c r="I153" s="18"/>
      <c r="J153" s="18"/>
      <c r="K153" s="23"/>
      <c r="L153" s="19"/>
      <c r="M153" s="19"/>
      <c r="N153" s="23"/>
      <c r="O153" s="18"/>
      <c r="P153" s="19"/>
      <c r="Q153" s="24"/>
      <c r="R153" s="20"/>
      <c r="S153" s="18"/>
    </row>
    <row r="154" spans="3:19" x14ac:dyDescent="0.2">
      <c r="C154" s="18"/>
      <c r="D154" s="22"/>
      <c r="E154" s="18"/>
      <c r="F154" s="18"/>
      <c r="G154" s="23"/>
      <c r="H154" s="18"/>
      <c r="I154" s="18"/>
      <c r="J154" s="18"/>
      <c r="K154" s="23"/>
      <c r="L154" s="19"/>
      <c r="M154" s="19"/>
      <c r="N154" s="23"/>
      <c r="O154" s="18"/>
      <c r="P154" s="19"/>
      <c r="Q154" s="24"/>
      <c r="R154" s="20"/>
      <c r="S154" s="18"/>
    </row>
    <row r="155" spans="3:19" x14ac:dyDescent="0.2">
      <c r="C155" s="18"/>
      <c r="D155" s="22"/>
      <c r="E155" s="18"/>
      <c r="F155" s="18"/>
      <c r="G155" s="23"/>
      <c r="H155" s="18"/>
      <c r="I155" s="18"/>
      <c r="J155" s="18"/>
      <c r="K155" s="23"/>
      <c r="L155" s="19"/>
      <c r="M155" s="19"/>
      <c r="N155" s="23"/>
      <c r="O155" s="18"/>
      <c r="P155" s="19"/>
      <c r="Q155" s="24"/>
      <c r="R155" s="20"/>
      <c r="S155" s="18"/>
    </row>
    <row r="156" spans="3:19" x14ac:dyDescent="0.2">
      <c r="C156" s="18"/>
      <c r="D156" s="22"/>
      <c r="E156" s="18"/>
      <c r="F156" s="18"/>
      <c r="G156" s="23"/>
      <c r="H156" s="18"/>
      <c r="I156" s="18"/>
      <c r="J156" s="18"/>
      <c r="K156" s="23"/>
      <c r="L156" s="19"/>
      <c r="M156" s="19"/>
      <c r="N156" s="23"/>
      <c r="O156" s="18"/>
      <c r="P156" s="19"/>
      <c r="Q156" s="24"/>
      <c r="R156" s="20"/>
      <c r="S156" s="18"/>
    </row>
    <row r="157" spans="3:19" x14ac:dyDescent="0.2">
      <c r="C157" s="18"/>
      <c r="D157" s="22"/>
      <c r="E157" s="18"/>
      <c r="F157" s="18"/>
      <c r="G157" s="23"/>
      <c r="H157" s="18"/>
      <c r="I157" s="18"/>
      <c r="J157" s="18"/>
      <c r="K157" s="23"/>
      <c r="L157" s="19"/>
      <c r="M157" s="19"/>
      <c r="N157" s="23"/>
      <c r="O157" s="18"/>
      <c r="P157" s="19"/>
      <c r="Q157" s="24"/>
      <c r="R157" s="20"/>
      <c r="S157" s="18"/>
    </row>
    <row r="158" spans="3:19" x14ac:dyDescent="0.2">
      <c r="C158" s="18"/>
      <c r="D158" s="22"/>
      <c r="E158" s="18"/>
      <c r="F158" s="18"/>
      <c r="G158" s="23"/>
      <c r="H158" s="18"/>
      <c r="I158" s="18"/>
      <c r="J158" s="18"/>
      <c r="K158" s="23"/>
      <c r="L158" s="19"/>
      <c r="M158" s="19"/>
      <c r="N158" s="23"/>
      <c r="O158" s="18"/>
      <c r="P158" s="19"/>
      <c r="Q158" s="24"/>
      <c r="R158" s="20"/>
      <c r="S158" s="18"/>
    </row>
    <row r="159" spans="3:19" x14ac:dyDescent="0.2">
      <c r="C159" s="18"/>
      <c r="D159" s="22"/>
      <c r="E159" s="18"/>
      <c r="F159" s="18"/>
      <c r="G159" s="23"/>
      <c r="H159" s="18"/>
      <c r="I159" s="18"/>
      <c r="J159" s="18"/>
      <c r="K159" s="23"/>
      <c r="L159" s="19"/>
      <c r="M159" s="19"/>
      <c r="N159" s="23"/>
      <c r="O159" s="18"/>
      <c r="P159" s="19"/>
      <c r="Q159" s="24"/>
      <c r="R159" s="20"/>
      <c r="S159" s="18"/>
    </row>
    <row r="160" spans="3:19" x14ac:dyDescent="0.2">
      <c r="C160" s="18"/>
      <c r="D160" s="22"/>
      <c r="E160" s="18"/>
      <c r="F160" s="18"/>
      <c r="G160" s="23"/>
      <c r="H160" s="18"/>
      <c r="I160" s="18"/>
      <c r="J160" s="18"/>
      <c r="K160" s="23"/>
      <c r="L160" s="19"/>
      <c r="M160" s="19"/>
      <c r="N160" s="23"/>
      <c r="O160" s="18"/>
      <c r="P160" s="19"/>
      <c r="Q160" s="24"/>
      <c r="R160" s="20"/>
      <c r="S160" s="18"/>
    </row>
    <row r="161" spans="3:19" x14ac:dyDescent="0.2">
      <c r="C161" s="18"/>
      <c r="D161" s="22"/>
      <c r="E161" s="18"/>
      <c r="F161" s="18"/>
      <c r="G161" s="23"/>
      <c r="H161" s="18"/>
      <c r="I161" s="18"/>
      <c r="J161" s="18"/>
      <c r="K161" s="23"/>
      <c r="L161" s="19"/>
      <c r="M161" s="19"/>
      <c r="N161" s="23"/>
      <c r="O161" s="18"/>
      <c r="P161" s="19"/>
      <c r="Q161" s="24"/>
      <c r="R161" s="20"/>
      <c r="S161" s="18"/>
    </row>
    <row r="162" spans="3:19" x14ac:dyDescent="0.2">
      <c r="C162" s="18"/>
      <c r="D162" s="22"/>
      <c r="E162" s="18"/>
      <c r="F162" s="18"/>
      <c r="G162" s="23"/>
      <c r="H162" s="18"/>
      <c r="I162" s="18"/>
      <c r="J162" s="18"/>
      <c r="K162" s="23"/>
      <c r="L162" s="19"/>
      <c r="M162" s="19"/>
      <c r="N162" s="23"/>
      <c r="O162" s="18"/>
      <c r="P162" s="19"/>
      <c r="Q162" s="24"/>
      <c r="R162" s="20"/>
      <c r="S162" s="18"/>
    </row>
    <row r="163" spans="3:19" x14ac:dyDescent="0.2">
      <c r="C163" s="18"/>
      <c r="D163" s="22"/>
      <c r="E163" s="18"/>
      <c r="F163" s="18"/>
      <c r="G163" s="23"/>
      <c r="H163" s="18"/>
      <c r="I163" s="18"/>
      <c r="J163" s="18"/>
      <c r="K163" s="23"/>
      <c r="L163" s="19"/>
      <c r="M163" s="19"/>
      <c r="N163" s="23"/>
      <c r="O163" s="18"/>
      <c r="P163" s="19"/>
      <c r="Q163" s="24"/>
      <c r="R163" s="20"/>
      <c r="S163" s="18"/>
    </row>
    <row r="164" spans="3:19" x14ac:dyDescent="0.2">
      <c r="C164" s="18"/>
      <c r="D164" s="22"/>
      <c r="E164" s="18"/>
      <c r="F164" s="18"/>
      <c r="G164" s="23"/>
      <c r="H164" s="18"/>
      <c r="I164" s="18"/>
      <c r="J164" s="18"/>
      <c r="K164" s="23"/>
      <c r="L164" s="19"/>
      <c r="M164" s="19"/>
      <c r="N164" s="23"/>
      <c r="O164" s="18"/>
      <c r="P164" s="19"/>
      <c r="Q164" s="24"/>
      <c r="R164" s="20"/>
      <c r="S164" s="18"/>
    </row>
    <row r="165" spans="3:19" x14ac:dyDescent="0.2">
      <c r="C165" s="18"/>
      <c r="D165" s="22"/>
      <c r="E165" s="18"/>
      <c r="F165" s="18"/>
      <c r="G165" s="23"/>
      <c r="H165" s="18"/>
      <c r="I165" s="18"/>
      <c r="J165" s="18"/>
      <c r="K165" s="23"/>
      <c r="L165" s="19"/>
      <c r="M165" s="19"/>
      <c r="N165" s="23"/>
      <c r="O165" s="18"/>
      <c r="P165" s="19"/>
      <c r="Q165" s="24"/>
      <c r="R165" s="20"/>
      <c r="S165" s="18"/>
    </row>
    <row r="166" spans="3:19" x14ac:dyDescent="0.2">
      <c r="C166" s="18"/>
      <c r="D166" s="22"/>
      <c r="E166" s="18"/>
      <c r="F166" s="18"/>
      <c r="G166" s="23"/>
      <c r="H166" s="18"/>
      <c r="I166" s="18"/>
      <c r="J166" s="18"/>
      <c r="K166" s="23"/>
      <c r="L166" s="19"/>
      <c r="M166" s="19"/>
      <c r="N166" s="23"/>
      <c r="O166" s="18"/>
      <c r="P166" s="19"/>
      <c r="Q166" s="24"/>
      <c r="R166" s="20"/>
      <c r="S166" s="18"/>
    </row>
    <row r="167" spans="3:19" x14ac:dyDescent="0.2">
      <c r="C167" s="18"/>
      <c r="D167" s="22"/>
      <c r="E167" s="18"/>
      <c r="F167" s="18"/>
      <c r="G167" s="23"/>
      <c r="H167" s="18"/>
      <c r="I167" s="18"/>
      <c r="J167" s="18"/>
      <c r="K167" s="23"/>
      <c r="L167" s="19"/>
      <c r="M167" s="19"/>
      <c r="N167" s="23"/>
      <c r="O167" s="18"/>
      <c r="P167" s="19"/>
      <c r="Q167" s="24"/>
      <c r="R167" s="20"/>
      <c r="S167" s="18"/>
    </row>
    <row r="168" spans="3:19" x14ac:dyDescent="0.2">
      <c r="C168" s="18"/>
      <c r="D168" s="22"/>
      <c r="E168" s="18"/>
      <c r="F168" s="18"/>
      <c r="G168" s="23"/>
      <c r="H168" s="18"/>
      <c r="I168" s="18"/>
      <c r="J168" s="18"/>
      <c r="K168" s="23"/>
      <c r="L168" s="19"/>
      <c r="M168" s="19"/>
      <c r="N168" s="23"/>
      <c r="O168" s="18"/>
      <c r="P168" s="19"/>
      <c r="Q168" s="24"/>
      <c r="R168" s="20"/>
      <c r="S168" s="18"/>
    </row>
    <row r="169" spans="3:19" x14ac:dyDescent="0.2">
      <c r="C169" s="18"/>
      <c r="D169" s="22"/>
      <c r="E169" s="18"/>
      <c r="F169" s="18"/>
      <c r="G169" s="23"/>
      <c r="H169" s="18"/>
      <c r="I169" s="18"/>
      <c r="J169" s="18"/>
      <c r="K169" s="23"/>
      <c r="L169" s="19"/>
      <c r="M169" s="19"/>
      <c r="N169" s="23"/>
      <c r="O169" s="18"/>
      <c r="P169" s="19"/>
      <c r="Q169" s="24"/>
      <c r="R169" s="20"/>
      <c r="S169" s="18"/>
    </row>
    <row r="170" spans="3:19" x14ac:dyDescent="0.2">
      <c r="C170" s="18"/>
      <c r="D170" s="22"/>
      <c r="E170" s="18"/>
      <c r="F170" s="18"/>
      <c r="G170" s="23"/>
      <c r="H170" s="18"/>
      <c r="I170" s="18"/>
      <c r="J170" s="18"/>
      <c r="K170" s="23"/>
      <c r="L170" s="19"/>
      <c r="M170" s="19"/>
      <c r="N170" s="23"/>
      <c r="O170" s="18"/>
      <c r="P170" s="19"/>
      <c r="Q170" s="24"/>
      <c r="R170" s="20"/>
      <c r="S170" s="18"/>
    </row>
    <row r="171" spans="3:19" x14ac:dyDescent="0.2">
      <c r="C171" s="18"/>
      <c r="D171" s="22"/>
      <c r="E171" s="18"/>
      <c r="F171" s="18"/>
      <c r="G171" s="23"/>
      <c r="H171" s="18"/>
      <c r="I171" s="18"/>
      <c r="J171" s="18"/>
      <c r="K171" s="23"/>
      <c r="L171" s="19"/>
      <c r="M171" s="19"/>
      <c r="N171" s="23"/>
      <c r="O171" s="18"/>
      <c r="P171" s="19"/>
      <c r="Q171" s="24"/>
      <c r="R171" s="20"/>
      <c r="S171" s="18"/>
    </row>
    <row r="172" spans="3:19" x14ac:dyDescent="0.2">
      <c r="C172" s="18"/>
      <c r="D172" s="22"/>
      <c r="E172" s="18"/>
      <c r="F172" s="18"/>
      <c r="G172" s="23"/>
      <c r="H172" s="18"/>
      <c r="I172" s="18"/>
      <c r="J172" s="18"/>
      <c r="K172" s="23"/>
      <c r="L172" s="19"/>
      <c r="M172" s="19"/>
      <c r="N172" s="23"/>
      <c r="O172" s="18"/>
      <c r="P172" s="19"/>
      <c r="Q172" s="24"/>
      <c r="R172" s="20"/>
      <c r="S172" s="18"/>
    </row>
    <row r="173" spans="3:19" x14ac:dyDescent="0.2">
      <c r="C173" s="18"/>
      <c r="D173" s="22"/>
      <c r="E173" s="18"/>
      <c r="F173" s="18"/>
      <c r="G173" s="23"/>
      <c r="H173" s="18"/>
      <c r="I173" s="18"/>
      <c r="J173" s="18"/>
      <c r="K173" s="23"/>
      <c r="L173" s="19"/>
      <c r="M173" s="19"/>
      <c r="N173" s="23"/>
      <c r="O173" s="18"/>
      <c r="P173" s="19"/>
      <c r="Q173" s="24"/>
      <c r="R173" s="20"/>
      <c r="S173" s="18"/>
    </row>
    <row r="174" spans="3:19" x14ac:dyDescent="0.2">
      <c r="C174" s="18"/>
      <c r="D174" s="22"/>
      <c r="E174" s="18"/>
      <c r="F174" s="18"/>
      <c r="G174" s="23"/>
      <c r="H174" s="18"/>
      <c r="I174" s="18"/>
      <c r="J174" s="18"/>
      <c r="K174" s="23"/>
      <c r="L174" s="19"/>
      <c r="M174" s="19"/>
      <c r="N174" s="23"/>
      <c r="O174" s="18"/>
      <c r="P174" s="19"/>
      <c r="Q174" s="24"/>
      <c r="R174" s="20"/>
      <c r="S174" s="18"/>
    </row>
    <row r="175" spans="3:19" x14ac:dyDescent="0.2">
      <c r="C175" s="18"/>
      <c r="D175" s="22"/>
      <c r="E175" s="18"/>
      <c r="F175" s="18"/>
      <c r="G175" s="23"/>
      <c r="H175" s="18"/>
      <c r="I175" s="18"/>
      <c r="J175" s="18"/>
      <c r="K175" s="23"/>
      <c r="L175" s="19"/>
      <c r="M175" s="19"/>
      <c r="N175" s="23"/>
      <c r="O175" s="18"/>
      <c r="P175" s="19"/>
      <c r="Q175" s="24"/>
      <c r="R175" s="20"/>
      <c r="S175" s="18"/>
    </row>
    <row r="176" spans="3:19" x14ac:dyDescent="0.2">
      <c r="C176" s="18"/>
      <c r="D176" s="22"/>
      <c r="E176" s="18"/>
      <c r="F176" s="18"/>
      <c r="G176" s="23"/>
      <c r="H176" s="18"/>
      <c r="I176" s="18"/>
      <c r="J176" s="18"/>
      <c r="K176" s="23"/>
      <c r="L176" s="19"/>
      <c r="M176" s="19"/>
      <c r="N176" s="23"/>
      <c r="O176" s="18"/>
      <c r="P176" s="19"/>
      <c r="Q176" s="24"/>
      <c r="R176" s="20"/>
      <c r="S176" s="18"/>
    </row>
    <row r="177" spans="3:19" x14ac:dyDescent="0.2">
      <c r="C177" s="18"/>
      <c r="D177" s="22"/>
      <c r="E177" s="18"/>
      <c r="F177" s="18"/>
      <c r="G177" s="23"/>
      <c r="H177" s="18"/>
      <c r="I177" s="18"/>
      <c r="J177" s="18"/>
      <c r="K177" s="23"/>
      <c r="L177" s="19"/>
      <c r="M177" s="19"/>
      <c r="N177" s="23"/>
      <c r="O177" s="18"/>
      <c r="P177" s="19"/>
      <c r="Q177" s="24"/>
      <c r="R177" s="20"/>
      <c r="S177" s="18"/>
    </row>
    <row r="178" spans="3:19" x14ac:dyDescent="0.2">
      <c r="C178" s="18"/>
      <c r="D178" s="22"/>
      <c r="E178" s="18"/>
      <c r="F178" s="18"/>
      <c r="G178" s="23"/>
      <c r="H178" s="18"/>
      <c r="I178" s="18"/>
      <c r="J178" s="18"/>
      <c r="K178" s="23"/>
      <c r="L178" s="19"/>
      <c r="M178" s="19"/>
      <c r="N178" s="23"/>
      <c r="O178" s="18"/>
      <c r="P178" s="19"/>
      <c r="Q178" s="24"/>
      <c r="R178" s="20"/>
      <c r="S178" s="18"/>
    </row>
    <row r="179" spans="3:19" x14ac:dyDescent="0.2">
      <c r="C179" s="18"/>
      <c r="D179" s="22"/>
      <c r="E179" s="18"/>
      <c r="F179" s="18"/>
      <c r="G179" s="23"/>
      <c r="H179" s="18"/>
      <c r="I179" s="18"/>
      <c r="J179" s="18"/>
      <c r="K179" s="23"/>
      <c r="L179" s="19"/>
      <c r="M179" s="19"/>
      <c r="N179" s="23"/>
      <c r="O179" s="18"/>
      <c r="P179" s="19"/>
      <c r="Q179" s="24"/>
      <c r="R179" s="20"/>
      <c r="S179" s="18"/>
    </row>
    <row r="180" spans="3:19" x14ac:dyDescent="0.2">
      <c r="C180" s="18"/>
      <c r="D180" s="22"/>
      <c r="E180" s="18"/>
      <c r="F180" s="18"/>
      <c r="G180" s="23"/>
      <c r="H180" s="18"/>
      <c r="I180" s="18"/>
      <c r="J180" s="18"/>
      <c r="K180" s="23"/>
      <c r="L180" s="19"/>
      <c r="M180" s="19"/>
      <c r="N180" s="23"/>
      <c r="O180" s="18"/>
      <c r="P180" s="19"/>
      <c r="Q180" s="24"/>
      <c r="R180" s="20"/>
      <c r="S180" s="18"/>
    </row>
    <row r="181" spans="3:19" x14ac:dyDescent="0.2">
      <c r="C181" s="18"/>
      <c r="D181" s="22"/>
      <c r="E181" s="18"/>
      <c r="F181" s="18"/>
      <c r="G181" s="23"/>
      <c r="H181" s="18"/>
      <c r="I181" s="18"/>
      <c r="J181" s="18"/>
      <c r="K181" s="23"/>
      <c r="L181" s="19"/>
      <c r="M181" s="19"/>
      <c r="N181" s="23"/>
      <c r="O181" s="18"/>
      <c r="P181" s="19"/>
      <c r="Q181" s="24"/>
      <c r="R181" s="20"/>
      <c r="S181" s="18"/>
    </row>
    <row r="182" spans="3:19" x14ac:dyDescent="0.2">
      <c r="C182" s="18"/>
      <c r="D182" s="22"/>
      <c r="E182" s="18"/>
      <c r="F182" s="18"/>
      <c r="G182" s="23"/>
      <c r="H182" s="18"/>
      <c r="I182" s="18"/>
      <c r="J182" s="18"/>
      <c r="K182" s="23"/>
      <c r="L182" s="19"/>
      <c r="M182" s="19"/>
      <c r="N182" s="23"/>
      <c r="O182" s="18"/>
      <c r="P182" s="19"/>
      <c r="Q182" s="24"/>
      <c r="R182" s="20"/>
      <c r="S182" s="18"/>
    </row>
    <row r="183" spans="3:19" x14ac:dyDescent="0.2">
      <c r="C183" s="18"/>
      <c r="D183" s="22"/>
      <c r="E183" s="18"/>
      <c r="F183" s="18"/>
      <c r="G183" s="23"/>
      <c r="H183" s="18"/>
      <c r="I183" s="18"/>
      <c r="J183" s="18"/>
      <c r="K183" s="23"/>
      <c r="L183" s="19"/>
      <c r="M183" s="19"/>
      <c r="N183" s="23"/>
      <c r="O183" s="18"/>
      <c r="P183" s="19"/>
      <c r="Q183" s="24"/>
      <c r="R183" s="20"/>
      <c r="S183" s="18"/>
    </row>
    <row r="184" spans="3:19" x14ac:dyDescent="0.2">
      <c r="C184" s="18"/>
      <c r="D184" s="22"/>
      <c r="E184" s="18"/>
      <c r="F184" s="18"/>
      <c r="G184" s="23"/>
      <c r="H184" s="18"/>
      <c r="I184" s="18"/>
      <c r="J184" s="18"/>
      <c r="K184" s="23"/>
      <c r="L184" s="19"/>
      <c r="M184" s="19"/>
      <c r="N184" s="23"/>
      <c r="O184" s="18"/>
      <c r="P184" s="19"/>
      <c r="Q184" s="24"/>
      <c r="R184" s="20"/>
      <c r="S184" s="18"/>
    </row>
    <row r="185" spans="3:19" x14ac:dyDescent="0.2">
      <c r="C185" s="18"/>
      <c r="D185" s="22"/>
      <c r="E185" s="18"/>
      <c r="F185" s="18"/>
      <c r="G185" s="23"/>
      <c r="H185" s="18"/>
      <c r="I185" s="18"/>
      <c r="J185" s="18"/>
      <c r="K185" s="23"/>
      <c r="L185" s="19"/>
      <c r="M185" s="19"/>
      <c r="N185" s="23"/>
      <c r="O185" s="18"/>
      <c r="P185" s="19"/>
      <c r="Q185" s="24"/>
      <c r="R185" s="20"/>
      <c r="S185" s="18"/>
    </row>
    <row r="186" spans="3:19" x14ac:dyDescent="0.2">
      <c r="C186" s="18"/>
      <c r="D186" s="22"/>
      <c r="E186" s="18"/>
      <c r="F186" s="18"/>
      <c r="G186" s="23"/>
      <c r="H186" s="18"/>
      <c r="I186" s="18"/>
      <c r="J186" s="18"/>
      <c r="K186" s="23"/>
      <c r="L186" s="19"/>
      <c r="M186" s="19"/>
      <c r="N186" s="23"/>
      <c r="O186" s="18"/>
      <c r="P186" s="19"/>
      <c r="Q186" s="24"/>
      <c r="R186" s="20"/>
      <c r="S186" s="18"/>
    </row>
    <row r="187" spans="3:19" x14ac:dyDescent="0.2">
      <c r="C187" s="18"/>
      <c r="D187" s="22"/>
      <c r="E187" s="18"/>
      <c r="F187" s="18"/>
      <c r="G187" s="23"/>
      <c r="H187" s="18"/>
      <c r="I187" s="18"/>
      <c r="J187" s="18"/>
      <c r="K187" s="23"/>
      <c r="L187" s="19"/>
      <c r="M187" s="19"/>
      <c r="N187" s="23"/>
      <c r="O187" s="18"/>
      <c r="P187" s="19"/>
      <c r="Q187" s="24"/>
      <c r="R187" s="20"/>
      <c r="S187" s="18"/>
    </row>
    <row r="188" spans="3:19" x14ac:dyDescent="0.2">
      <c r="C188" s="18"/>
      <c r="D188" s="22"/>
      <c r="E188" s="18"/>
      <c r="F188" s="18"/>
      <c r="G188" s="23"/>
      <c r="H188" s="18"/>
      <c r="I188" s="18"/>
      <c r="J188" s="18"/>
      <c r="K188" s="23"/>
      <c r="L188" s="19"/>
      <c r="M188" s="19"/>
      <c r="N188" s="23"/>
      <c r="O188" s="18"/>
      <c r="P188" s="19"/>
      <c r="Q188" s="24"/>
      <c r="R188" s="20"/>
      <c r="S188" s="18"/>
    </row>
    <row r="189" spans="3:19" x14ac:dyDescent="0.2">
      <c r="C189" s="18"/>
      <c r="D189" s="22"/>
      <c r="E189" s="18"/>
      <c r="F189" s="18"/>
      <c r="G189" s="23"/>
      <c r="H189" s="18"/>
      <c r="I189" s="18"/>
      <c r="J189" s="18"/>
      <c r="K189" s="23"/>
      <c r="L189" s="19"/>
      <c r="M189" s="19"/>
      <c r="N189" s="23"/>
      <c r="O189" s="18"/>
      <c r="P189" s="19"/>
      <c r="Q189" s="24"/>
      <c r="R189" s="20"/>
      <c r="S189" s="18"/>
    </row>
    <row r="190" spans="3:19" x14ac:dyDescent="0.2">
      <c r="C190" s="18"/>
      <c r="D190" s="22"/>
      <c r="E190" s="18"/>
      <c r="F190" s="18"/>
      <c r="G190" s="23"/>
      <c r="H190" s="18"/>
      <c r="I190" s="18"/>
      <c r="J190" s="18"/>
      <c r="K190" s="23"/>
      <c r="L190" s="19"/>
      <c r="M190" s="19"/>
      <c r="N190" s="23"/>
      <c r="O190" s="18"/>
      <c r="P190" s="19"/>
      <c r="Q190" s="24"/>
      <c r="R190" s="20"/>
      <c r="S190" s="18"/>
    </row>
    <row r="191" spans="3:19" x14ac:dyDescent="0.2">
      <c r="C191" s="18"/>
      <c r="D191" s="22"/>
      <c r="E191" s="18"/>
      <c r="F191" s="18"/>
      <c r="G191" s="23"/>
      <c r="H191" s="18"/>
      <c r="I191" s="18"/>
      <c r="J191" s="18"/>
      <c r="K191" s="23"/>
      <c r="L191" s="19"/>
      <c r="M191" s="19"/>
      <c r="N191" s="23"/>
      <c r="O191" s="18"/>
      <c r="P191" s="19"/>
      <c r="Q191" s="24"/>
      <c r="R191" s="20"/>
      <c r="S191" s="18"/>
    </row>
    <row r="192" spans="3:19" x14ac:dyDescent="0.2">
      <c r="C192" s="18"/>
      <c r="D192" s="22"/>
      <c r="E192" s="18"/>
      <c r="F192" s="18"/>
      <c r="G192" s="23"/>
      <c r="H192" s="18"/>
      <c r="I192" s="18"/>
      <c r="J192" s="18"/>
      <c r="K192" s="23"/>
      <c r="L192" s="19"/>
      <c r="M192" s="19"/>
      <c r="N192" s="23"/>
      <c r="O192" s="18"/>
      <c r="P192" s="19"/>
      <c r="Q192" s="24"/>
      <c r="R192" s="20"/>
      <c r="S192" s="18"/>
    </row>
    <row r="193" spans="3:19" x14ac:dyDescent="0.2">
      <c r="C193" s="18"/>
      <c r="D193" s="22"/>
      <c r="E193" s="18"/>
      <c r="F193" s="18"/>
      <c r="G193" s="23"/>
      <c r="H193" s="18"/>
      <c r="I193" s="18"/>
      <c r="J193" s="18"/>
      <c r="K193" s="23"/>
      <c r="L193" s="19"/>
      <c r="M193" s="19"/>
      <c r="N193" s="23"/>
      <c r="O193" s="18"/>
      <c r="P193" s="19"/>
      <c r="Q193" s="24"/>
      <c r="R193" s="20"/>
      <c r="S193" s="18"/>
    </row>
    <row r="194" spans="3:19" x14ac:dyDescent="0.2">
      <c r="C194" s="18"/>
      <c r="D194" s="22"/>
      <c r="E194" s="18"/>
      <c r="F194" s="18"/>
      <c r="G194" s="23"/>
      <c r="H194" s="18"/>
      <c r="I194" s="18"/>
      <c r="J194" s="18"/>
      <c r="K194" s="23"/>
      <c r="L194" s="19"/>
      <c r="M194" s="19"/>
      <c r="N194" s="23"/>
      <c r="O194" s="18"/>
      <c r="P194" s="19"/>
      <c r="Q194" s="24"/>
      <c r="R194" s="20"/>
      <c r="S194" s="18"/>
    </row>
    <row r="195" spans="3:19" x14ac:dyDescent="0.2">
      <c r="C195" s="18"/>
      <c r="D195" s="22"/>
      <c r="E195" s="18"/>
      <c r="F195" s="18"/>
      <c r="G195" s="23"/>
      <c r="H195" s="18"/>
      <c r="I195" s="18"/>
      <c r="J195" s="18"/>
      <c r="K195" s="23"/>
      <c r="L195" s="19"/>
      <c r="M195" s="19"/>
      <c r="N195" s="23"/>
      <c r="O195" s="18"/>
      <c r="P195" s="19"/>
      <c r="Q195" s="24"/>
      <c r="R195" s="20"/>
      <c r="S195" s="18"/>
    </row>
    <row r="196" spans="3:19" x14ac:dyDescent="0.2">
      <c r="C196" s="18"/>
      <c r="D196" s="22"/>
      <c r="E196" s="18"/>
      <c r="F196" s="18"/>
      <c r="G196" s="23"/>
      <c r="H196" s="18"/>
      <c r="I196" s="18"/>
      <c r="J196" s="18"/>
      <c r="K196" s="23"/>
      <c r="L196" s="19"/>
      <c r="M196" s="19"/>
      <c r="N196" s="23"/>
      <c r="O196" s="18"/>
      <c r="P196" s="19"/>
      <c r="Q196" s="24"/>
      <c r="R196" s="20"/>
      <c r="S196" s="18"/>
    </row>
    <row r="197" spans="3:19" x14ac:dyDescent="0.2">
      <c r="C197" s="18"/>
      <c r="D197" s="22"/>
      <c r="E197" s="18"/>
      <c r="F197" s="18"/>
      <c r="G197" s="23"/>
      <c r="H197" s="18"/>
      <c r="I197" s="18"/>
      <c r="J197" s="18"/>
      <c r="K197" s="23"/>
      <c r="L197" s="19"/>
      <c r="M197" s="19"/>
      <c r="N197" s="23"/>
      <c r="O197" s="18"/>
      <c r="P197" s="19"/>
      <c r="Q197" s="24"/>
      <c r="R197" s="20"/>
      <c r="S197" s="18"/>
    </row>
    <row r="198" spans="3:19" x14ac:dyDescent="0.2">
      <c r="C198" s="18"/>
      <c r="D198" s="22"/>
      <c r="E198" s="18"/>
      <c r="F198" s="18"/>
      <c r="G198" s="23"/>
      <c r="H198" s="18"/>
      <c r="I198" s="18"/>
      <c r="J198" s="18"/>
      <c r="K198" s="23"/>
      <c r="L198" s="19"/>
      <c r="M198" s="19"/>
      <c r="N198" s="23"/>
      <c r="O198" s="18"/>
      <c r="P198" s="19"/>
      <c r="Q198" s="24"/>
      <c r="R198" s="20"/>
      <c r="S198" s="18"/>
    </row>
    <row r="199" spans="3:19" x14ac:dyDescent="0.2">
      <c r="C199" s="18"/>
      <c r="D199" s="22"/>
      <c r="E199" s="18"/>
      <c r="F199" s="18"/>
      <c r="G199" s="23"/>
      <c r="H199" s="18"/>
      <c r="I199" s="18"/>
      <c r="J199" s="18"/>
      <c r="K199" s="23"/>
      <c r="L199" s="19"/>
      <c r="M199" s="19"/>
      <c r="N199" s="23"/>
      <c r="O199" s="18"/>
      <c r="P199" s="19"/>
      <c r="Q199" s="24"/>
      <c r="R199" s="20"/>
      <c r="S199" s="18"/>
    </row>
    <row r="200" spans="3:19" x14ac:dyDescent="0.2">
      <c r="C200" s="18"/>
      <c r="D200" s="22"/>
      <c r="E200" s="18"/>
      <c r="F200" s="18"/>
      <c r="G200" s="23"/>
      <c r="H200" s="18"/>
      <c r="I200" s="18"/>
      <c r="J200" s="18"/>
      <c r="K200" s="23"/>
      <c r="L200" s="19"/>
      <c r="M200" s="19"/>
      <c r="N200" s="23"/>
      <c r="O200" s="18"/>
      <c r="P200" s="19"/>
      <c r="Q200" s="24"/>
      <c r="R200" s="20"/>
      <c r="S200" s="18"/>
    </row>
    <row r="201" spans="3:19" x14ac:dyDescent="0.2">
      <c r="C201" s="18"/>
      <c r="D201" s="22"/>
      <c r="E201" s="18"/>
      <c r="F201" s="18"/>
      <c r="G201" s="23"/>
      <c r="H201" s="18"/>
      <c r="I201" s="18"/>
      <c r="J201" s="18"/>
      <c r="K201" s="23"/>
      <c r="L201" s="19"/>
      <c r="M201" s="19"/>
      <c r="N201" s="23"/>
      <c r="O201" s="18"/>
      <c r="P201" s="19"/>
      <c r="Q201" s="24"/>
      <c r="R201" s="20"/>
      <c r="S201" s="18"/>
    </row>
    <row r="202" spans="3:19" x14ac:dyDescent="0.2">
      <c r="C202" s="18"/>
      <c r="D202" s="22"/>
      <c r="E202" s="18"/>
      <c r="F202" s="18"/>
      <c r="G202" s="23"/>
      <c r="H202" s="18"/>
      <c r="I202" s="18"/>
      <c r="J202" s="18"/>
      <c r="K202" s="23"/>
      <c r="L202" s="19"/>
      <c r="M202" s="19"/>
      <c r="N202" s="23"/>
      <c r="O202" s="18"/>
      <c r="P202" s="19"/>
      <c r="Q202" s="24"/>
      <c r="R202" s="20"/>
      <c r="S202" s="18"/>
    </row>
    <row r="203" spans="3:19" x14ac:dyDescent="0.2">
      <c r="C203" s="18"/>
      <c r="D203" s="22"/>
      <c r="E203" s="18"/>
      <c r="F203" s="18"/>
      <c r="G203" s="23"/>
      <c r="H203" s="18"/>
      <c r="I203" s="18"/>
      <c r="J203" s="18"/>
      <c r="K203" s="23"/>
      <c r="L203" s="19"/>
      <c r="M203" s="19"/>
      <c r="N203" s="23"/>
      <c r="O203" s="18"/>
      <c r="P203" s="19"/>
      <c r="Q203" s="24"/>
      <c r="R203" s="20"/>
      <c r="S203" s="18"/>
    </row>
    <row r="204" spans="3:19" x14ac:dyDescent="0.2">
      <c r="C204" s="18"/>
      <c r="D204" s="22"/>
      <c r="E204" s="18"/>
      <c r="F204" s="18"/>
      <c r="G204" s="23"/>
      <c r="H204" s="18"/>
      <c r="I204" s="18"/>
      <c r="J204" s="18"/>
      <c r="K204" s="23"/>
      <c r="L204" s="19"/>
      <c r="M204" s="19"/>
      <c r="N204" s="23"/>
      <c r="O204" s="18"/>
      <c r="P204" s="19"/>
      <c r="Q204" s="24"/>
      <c r="R204" s="20"/>
      <c r="S204" s="18"/>
    </row>
    <row r="205" spans="3:19" x14ac:dyDescent="0.2">
      <c r="C205" s="18"/>
      <c r="D205" s="22"/>
      <c r="E205" s="18"/>
      <c r="F205" s="18"/>
      <c r="G205" s="23"/>
      <c r="H205" s="18"/>
      <c r="I205" s="18"/>
      <c r="J205" s="18"/>
      <c r="K205" s="23"/>
      <c r="L205" s="19"/>
      <c r="M205" s="19"/>
      <c r="N205" s="23"/>
      <c r="O205" s="18"/>
      <c r="P205" s="19"/>
      <c r="Q205" s="24"/>
      <c r="R205" s="20"/>
      <c r="S205" s="18"/>
    </row>
    <row r="206" spans="3:19" x14ac:dyDescent="0.2">
      <c r="C206" s="18"/>
      <c r="D206" s="22"/>
      <c r="E206" s="18"/>
      <c r="F206" s="18"/>
      <c r="G206" s="23"/>
      <c r="H206" s="18"/>
      <c r="I206" s="18"/>
      <c r="J206" s="18"/>
      <c r="K206" s="23"/>
      <c r="L206" s="19"/>
      <c r="M206" s="19"/>
      <c r="N206" s="23"/>
      <c r="O206" s="18"/>
      <c r="P206" s="19"/>
      <c r="Q206" s="24"/>
      <c r="R206" s="20"/>
      <c r="S206" s="18"/>
    </row>
    <row r="207" spans="3:19" x14ac:dyDescent="0.2">
      <c r="C207" s="18"/>
      <c r="D207" s="22"/>
      <c r="E207" s="18"/>
      <c r="F207" s="18"/>
      <c r="G207" s="23"/>
      <c r="H207" s="18"/>
      <c r="I207" s="18"/>
      <c r="J207" s="18"/>
      <c r="K207" s="23"/>
      <c r="L207" s="19"/>
      <c r="M207" s="19"/>
      <c r="N207" s="23"/>
      <c r="O207" s="18"/>
      <c r="P207" s="19"/>
      <c r="Q207" s="24"/>
      <c r="R207" s="20"/>
      <c r="S207" s="18"/>
    </row>
    <row r="208" spans="3:19" x14ac:dyDescent="0.2">
      <c r="C208" s="18"/>
      <c r="D208" s="22"/>
      <c r="E208" s="18"/>
      <c r="F208" s="18"/>
      <c r="G208" s="23"/>
      <c r="H208" s="18"/>
      <c r="I208" s="18"/>
      <c r="J208" s="18"/>
      <c r="K208" s="23"/>
      <c r="L208" s="19"/>
      <c r="M208" s="19"/>
      <c r="N208" s="23"/>
      <c r="O208" s="18"/>
      <c r="P208" s="19"/>
      <c r="Q208" s="24"/>
      <c r="R208" s="20"/>
      <c r="S208" s="18"/>
    </row>
    <row r="209" spans="3:19" x14ac:dyDescent="0.2">
      <c r="C209" s="18"/>
      <c r="D209" s="22"/>
      <c r="E209" s="18"/>
      <c r="F209" s="18"/>
      <c r="G209" s="23"/>
      <c r="H209" s="18"/>
      <c r="I209" s="18"/>
      <c r="J209" s="18"/>
      <c r="K209" s="23"/>
      <c r="L209" s="19"/>
      <c r="M209" s="19"/>
      <c r="N209" s="23"/>
      <c r="O209" s="18"/>
      <c r="P209" s="19"/>
      <c r="Q209" s="24"/>
      <c r="R209" s="20"/>
      <c r="S209" s="18"/>
    </row>
    <row r="210" spans="3:19" x14ac:dyDescent="0.2">
      <c r="C210" s="18"/>
      <c r="D210" s="22"/>
      <c r="E210" s="18"/>
      <c r="F210" s="18"/>
      <c r="G210" s="23"/>
      <c r="H210" s="18"/>
      <c r="I210" s="18"/>
      <c r="J210" s="18"/>
      <c r="K210" s="23"/>
      <c r="L210" s="19"/>
      <c r="M210" s="19"/>
      <c r="N210" s="23"/>
      <c r="O210" s="18"/>
      <c r="P210" s="19"/>
      <c r="Q210" s="24"/>
      <c r="R210" s="20"/>
      <c r="S210" s="18"/>
    </row>
    <row r="211" spans="3:19" x14ac:dyDescent="0.2">
      <c r="C211" s="18"/>
      <c r="D211" s="22"/>
      <c r="E211" s="18"/>
      <c r="F211" s="18"/>
      <c r="G211" s="23"/>
      <c r="H211" s="18"/>
      <c r="I211" s="18"/>
      <c r="J211" s="18"/>
      <c r="K211" s="23"/>
      <c r="L211" s="19"/>
      <c r="M211" s="19"/>
      <c r="N211" s="23"/>
      <c r="O211" s="18"/>
      <c r="P211" s="19"/>
      <c r="Q211" s="24"/>
      <c r="R211" s="20"/>
      <c r="S211" s="18"/>
    </row>
    <row r="212" spans="3:19" x14ac:dyDescent="0.2">
      <c r="C212" s="18"/>
      <c r="D212" s="22"/>
      <c r="E212" s="18"/>
      <c r="F212" s="18"/>
      <c r="G212" s="23"/>
      <c r="H212" s="18"/>
      <c r="I212" s="18"/>
      <c r="J212" s="18"/>
      <c r="K212" s="23"/>
      <c r="L212" s="19"/>
      <c r="M212" s="19"/>
      <c r="N212" s="23"/>
      <c r="O212" s="18"/>
      <c r="P212" s="19"/>
      <c r="Q212" s="24"/>
      <c r="R212" s="20"/>
      <c r="S212" s="18"/>
    </row>
    <row r="213" spans="3:19" x14ac:dyDescent="0.2">
      <c r="C213" s="18"/>
      <c r="D213" s="22"/>
      <c r="E213" s="18"/>
      <c r="F213" s="18"/>
      <c r="G213" s="23"/>
      <c r="H213" s="18"/>
      <c r="I213" s="18"/>
      <c r="J213" s="18"/>
      <c r="K213" s="23"/>
      <c r="L213" s="19"/>
      <c r="M213" s="19"/>
      <c r="N213" s="23"/>
      <c r="O213" s="18"/>
      <c r="P213" s="19"/>
      <c r="Q213" s="24"/>
      <c r="R213" s="20"/>
      <c r="S213" s="18"/>
    </row>
    <row r="214" spans="3:19" x14ac:dyDescent="0.2">
      <c r="C214" s="18"/>
      <c r="D214" s="22"/>
      <c r="E214" s="18"/>
      <c r="F214" s="18"/>
      <c r="G214" s="23"/>
      <c r="H214" s="18"/>
      <c r="I214" s="18"/>
      <c r="J214" s="18"/>
      <c r="K214" s="23"/>
      <c r="L214" s="19"/>
      <c r="M214" s="19"/>
      <c r="N214" s="23"/>
      <c r="O214" s="18"/>
      <c r="P214" s="19"/>
      <c r="Q214" s="24"/>
      <c r="R214" s="20"/>
      <c r="S214" s="18"/>
    </row>
    <row r="215" spans="3:19" x14ac:dyDescent="0.2">
      <c r="C215" s="18"/>
      <c r="D215" s="22"/>
      <c r="E215" s="18"/>
      <c r="F215" s="18"/>
      <c r="G215" s="23"/>
      <c r="H215" s="18"/>
      <c r="I215" s="18"/>
      <c r="J215" s="18"/>
      <c r="K215" s="23"/>
      <c r="L215" s="19"/>
      <c r="M215" s="19"/>
      <c r="N215" s="23"/>
      <c r="O215" s="18"/>
      <c r="P215" s="19"/>
      <c r="Q215" s="24"/>
      <c r="R215" s="20"/>
      <c r="S215" s="18"/>
    </row>
    <row r="216" spans="3:19" x14ac:dyDescent="0.2">
      <c r="C216" s="18"/>
      <c r="D216" s="22"/>
      <c r="E216" s="18"/>
      <c r="F216" s="18"/>
      <c r="G216" s="23"/>
      <c r="H216" s="18"/>
      <c r="I216" s="18"/>
      <c r="J216" s="18"/>
      <c r="K216" s="23"/>
      <c r="L216" s="19"/>
      <c r="M216" s="19"/>
      <c r="N216" s="23"/>
      <c r="O216" s="18"/>
      <c r="P216" s="19"/>
      <c r="Q216" s="24"/>
      <c r="R216" s="20"/>
      <c r="S216" s="18"/>
    </row>
    <row r="217" spans="3:19" x14ac:dyDescent="0.2">
      <c r="C217" s="18"/>
      <c r="D217" s="22"/>
      <c r="E217" s="18"/>
      <c r="F217" s="18"/>
      <c r="G217" s="23"/>
      <c r="H217" s="18"/>
      <c r="I217" s="18"/>
      <c r="J217" s="18"/>
      <c r="K217" s="23"/>
      <c r="L217" s="19"/>
      <c r="M217" s="19"/>
      <c r="N217" s="23"/>
      <c r="O217" s="18"/>
      <c r="P217" s="19"/>
      <c r="Q217" s="24"/>
      <c r="R217" s="20"/>
      <c r="S217" s="18"/>
    </row>
    <row r="218" spans="3:19" x14ac:dyDescent="0.2">
      <c r="C218" s="18"/>
      <c r="D218" s="22"/>
      <c r="E218" s="18"/>
      <c r="F218" s="18"/>
      <c r="G218" s="23"/>
      <c r="H218" s="18"/>
      <c r="I218" s="18"/>
      <c r="J218" s="18"/>
      <c r="K218" s="23"/>
      <c r="L218" s="19"/>
      <c r="M218" s="19"/>
      <c r="N218" s="23"/>
      <c r="O218" s="18"/>
      <c r="P218" s="19"/>
      <c r="Q218" s="24"/>
      <c r="R218" s="20"/>
      <c r="S218" s="18"/>
    </row>
    <row r="219" spans="3:19" x14ac:dyDescent="0.2">
      <c r="C219" s="18"/>
      <c r="D219" s="22"/>
      <c r="E219" s="18"/>
      <c r="F219" s="18"/>
      <c r="G219" s="23"/>
      <c r="H219" s="18"/>
      <c r="I219" s="18"/>
      <c r="J219" s="18"/>
      <c r="K219" s="23"/>
      <c r="L219" s="19"/>
      <c r="M219" s="19"/>
      <c r="N219" s="23"/>
      <c r="O219" s="18"/>
      <c r="P219" s="19"/>
      <c r="Q219" s="24"/>
      <c r="R219" s="20"/>
      <c r="S219" s="18"/>
    </row>
    <row r="220" spans="3:19" x14ac:dyDescent="0.2">
      <c r="C220" s="18"/>
      <c r="D220" s="22"/>
      <c r="E220" s="18"/>
      <c r="F220" s="18"/>
      <c r="G220" s="23"/>
      <c r="H220" s="18"/>
      <c r="I220" s="18"/>
      <c r="J220" s="18"/>
      <c r="K220" s="23"/>
      <c r="L220" s="19"/>
      <c r="M220" s="19"/>
      <c r="N220" s="23"/>
      <c r="O220" s="18"/>
      <c r="P220" s="19"/>
      <c r="Q220" s="24"/>
      <c r="R220" s="20"/>
      <c r="S220" s="18"/>
    </row>
    <row r="221" spans="3:19" x14ac:dyDescent="0.2">
      <c r="C221" s="18"/>
      <c r="D221" s="22"/>
      <c r="E221" s="18"/>
      <c r="F221" s="18"/>
      <c r="G221" s="23"/>
      <c r="H221" s="18"/>
      <c r="I221" s="18"/>
      <c r="J221" s="18"/>
      <c r="K221" s="23"/>
      <c r="L221" s="19"/>
      <c r="M221" s="19"/>
      <c r="N221" s="23"/>
      <c r="O221" s="18"/>
      <c r="P221" s="19"/>
      <c r="Q221" s="24"/>
      <c r="R221" s="20"/>
      <c r="S221" s="18"/>
    </row>
    <row r="222" spans="3:19" x14ac:dyDescent="0.2">
      <c r="C222" s="18"/>
      <c r="D222" s="22"/>
      <c r="E222" s="18"/>
      <c r="F222" s="18"/>
      <c r="G222" s="23"/>
      <c r="H222" s="18"/>
      <c r="I222" s="18"/>
      <c r="J222" s="18"/>
      <c r="K222" s="23"/>
      <c r="L222" s="19"/>
      <c r="M222" s="19"/>
      <c r="N222" s="23"/>
      <c r="O222" s="18"/>
      <c r="P222" s="19"/>
      <c r="Q222" s="24"/>
      <c r="R222" s="20"/>
      <c r="S222" s="18"/>
    </row>
    <row r="223" spans="3:19" x14ac:dyDescent="0.2">
      <c r="C223" s="18"/>
      <c r="D223" s="22"/>
      <c r="E223" s="18"/>
      <c r="F223" s="18"/>
      <c r="G223" s="23"/>
      <c r="H223" s="18"/>
      <c r="I223" s="18"/>
      <c r="J223" s="18"/>
      <c r="K223" s="23"/>
      <c r="L223" s="19"/>
      <c r="M223" s="19"/>
      <c r="N223" s="23"/>
      <c r="O223" s="18"/>
      <c r="P223" s="19"/>
      <c r="Q223" s="24"/>
      <c r="R223" s="20"/>
      <c r="S223" s="18"/>
    </row>
    <row r="224" spans="3:19" x14ac:dyDescent="0.2">
      <c r="C224" s="18"/>
      <c r="D224" s="22"/>
      <c r="E224" s="18"/>
      <c r="F224" s="18"/>
      <c r="G224" s="23"/>
      <c r="H224" s="18"/>
      <c r="I224" s="18"/>
      <c r="J224" s="18"/>
      <c r="K224" s="23"/>
      <c r="L224" s="19"/>
      <c r="M224" s="19"/>
      <c r="N224" s="23"/>
      <c r="O224" s="18"/>
      <c r="P224" s="19"/>
      <c r="Q224" s="24"/>
      <c r="R224" s="20"/>
      <c r="S224" s="18"/>
    </row>
    <row r="225" spans="3:19" x14ac:dyDescent="0.2">
      <c r="C225" s="18"/>
      <c r="D225" s="22"/>
      <c r="E225" s="18"/>
      <c r="F225" s="18"/>
      <c r="G225" s="23"/>
      <c r="H225" s="18"/>
      <c r="I225" s="18"/>
      <c r="J225" s="18"/>
      <c r="K225" s="23"/>
      <c r="L225" s="19"/>
      <c r="M225" s="19"/>
      <c r="N225" s="23"/>
      <c r="O225" s="18"/>
      <c r="P225" s="19"/>
      <c r="Q225" s="24"/>
      <c r="R225" s="20"/>
      <c r="S225" s="18"/>
    </row>
    <row r="226" spans="3:19" x14ac:dyDescent="0.2">
      <c r="C226" s="18"/>
      <c r="D226" s="22"/>
      <c r="E226" s="18"/>
      <c r="F226" s="18"/>
      <c r="G226" s="23"/>
      <c r="H226" s="18"/>
      <c r="I226" s="18"/>
      <c r="J226" s="18"/>
      <c r="K226" s="23"/>
      <c r="L226" s="19"/>
      <c r="M226" s="19"/>
      <c r="N226" s="23"/>
      <c r="O226" s="18"/>
      <c r="P226" s="19"/>
      <c r="Q226" s="24"/>
      <c r="R226" s="20"/>
      <c r="S226" s="18"/>
    </row>
    <row r="227" spans="3:19" x14ac:dyDescent="0.2">
      <c r="C227" s="18"/>
      <c r="D227" s="22"/>
      <c r="E227" s="18"/>
      <c r="F227" s="18"/>
      <c r="G227" s="23"/>
      <c r="H227" s="18"/>
      <c r="I227" s="18"/>
      <c r="J227" s="18"/>
      <c r="K227" s="23"/>
      <c r="L227" s="19"/>
      <c r="M227" s="19"/>
      <c r="N227" s="23"/>
      <c r="O227" s="18"/>
      <c r="P227" s="19"/>
      <c r="Q227" s="24"/>
      <c r="R227" s="20"/>
      <c r="S227" s="18"/>
    </row>
    <row r="228" spans="3:19" x14ac:dyDescent="0.2">
      <c r="C228" s="18"/>
      <c r="D228" s="22"/>
      <c r="E228" s="18"/>
      <c r="F228" s="18"/>
      <c r="G228" s="23"/>
      <c r="H228" s="18"/>
      <c r="I228" s="18"/>
      <c r="J228" s="18"/>
      <c r="K228" s="23"/>
      <c r="L228" s="19"/>
      <c r="M228" s="19"/>
      <c r="N228" s="23"/>
      <c r="O228" s="18"/>
      <c r="P228" s="19"/>
      <c r="Q228" s="24"/>
      <c r="R228" s="20"/>
      <c r="S228" s="18"/>
    </row>
    <row r="229" spans="3:19" x14ac:dyDescent="0.2">
      <c r="C229" s="18"/>
      <c r="D229" s="22"/>
      <c r="E229" s="18"/>
      <c r="F229" s="18"/>
      <c r="G229" s="23"/>
      <c r="H229" s="18"/>
      <c r="I229" s="18"/>
      <c r="J229" s="18"/>
      <c r="K229" s="23"/>
      <c r="L229" s="19"/>
      <c r="M229" s="19"/>
      <c r="N229" s="23"/>
      <c r="O229" s="18"/>
      <c r="P229" s="19"/>
      <c r="Q229" s="24"/>
      <c r="R229" s="20"/>
      <c r="S229" s="18"/>
    </row>
    <row r="230" spans="3:19" x14ac:dyDescent="0.2">
      <c r="C230" s="18"/>
      <c r="D230" s="22"/>
      <c r="E230" s="18"/>
      <c r="F230" s="18"/>
      <c r="G230" s="23"/>
      <c r="H230" s="18"/>
      <c r="I230" s="18"/>
      <c r="J230" s="18"/>
      <c r="K230" s="23"/>
      <c r="L230" s="19"/>
      <c r="M230" s="19"/>
      <c r="N230" s="23"/>
      <c r="O230" s="18"/>
      <c r="P230" s="19"/>
      <c r="Q230" s="24"/>
      <c r="R230" s="20"/>
      <c r="S230" s="18"/>
    </row>
    <row r="231" spans="3:19" x14ac:dyDescent="0.2">
      <c r="C231" s="18"/>
      <c r="D231" s="22"/>
      <c r="E231" s="18"/>
      <c r="F231" s="18"/>
      <c r="G231" s="23"/>
      <c r="H231" s="18"/>
      <c r="I231" s="18"/>
      <c r="J231" s="18"/>
      <c r="K231" s="23"/>
      <c r="L231" s="19"/>
      <c r="M231" s="19"/>
      <c r="N231" s="23"/>
      <c r="O231" s="18"/>
      <c r="P231" s="19"/>
      <c r="Q231" s="24"/>
      <c r="R231" s="20"/>
      <c r="S231" s="18"/>
    </row>
    <row r="232" spans="3:19" x14ac:dyDescent="0.2">
      <c r="C232" s="18"/>
      <c r="D232" s="22"/>
      <c r="E232" s="18"/>
      <c r="F232" s="18"/>
      <c r="G232" s="23"/>
      <c r="H232" s="18"/>
      <c r="I232" s="18"/>
      <c r="J232" s="18"/>
      <c r="K232" s="23"/>
      <c r="L232" s="19"/>
      <c r="M232" s="19"/>
      <c r="N232" s="23"/>
      <c r="O232" s="18"/>
      <c r="P232" s="19"/>
      <c r="Q232" s="24"/>
      <c r="R232" s="20"/>
      <c r="S232" s="18"/>
    </row>
    <row r="233" spans="3:19" x14ac:dyDescent="0.2">
      <c r="C233" s="18"/>
      <c r="D233" s="22"/>
      <c r="E233" s="18"/>
      <c r="F233" s="18"/>
      <c r="G233" s="23"/>
      <c r="H233" s="18"/>
      <c r="I233" s="18"/>
      <c r="J233" s="18"/>
      <c r="K233" s="23"/>
      <c r="L233" s="19"/>
      <c r="M233" s="19"/>
      <c r="N233" s="23"/>
      <c r="O233" s="18"/>
      <c r="P233" s="19"/>
      <c r="Q233" s="24"/>
      <c r="R233" s="20"/>
      <c r="S233" s="18"/>
    </row>
    <row r="234" spans="3:19" x14ac:dyDescent="0.2">
      <c r="C234" s="18"/>
      <c r="D234" s="22"/>
      <c r="E234" s="18"/>
      <c r="F234" s="18"/>
      <c r="G234" s="23"/>
      <c r="H234" s="18"/>
      <c r="I234" s="18"/>
      <c r="J234" s="18"/>
      <c r="K234" s="23"/>
      <c r="L234" s="19"/>
      <c r="M234" s="19"/>
      <c r="N234" s="23"/>
      <c r="O234" s="18"/>
      <c r="P234" s="19"/>
      <c r="Q234" s="24"/>
      <c r="R234" s="20"/>
      <c r="S234" s="18"/>
    </row>
    <row r="235" spans="3:19" x14ac:dyDescent="0.2">
      <c r="C235" s="18"/>
      <c r="D235" s="22"/>
      <c r="E235" s="18"/>
      <c r="F235" s="18"/>
      <c r="G235" s="23"/>
      <c r="H235" s="18"/>
      <c r="I235" s="18"/>
      <c r="J235" s="18"/>
      <c r="K235" s="23"/>
      <c r="L235" s="19"/>
      <c r="M235" s="19"/>
      <c r="N235" s="23"/>
      <c r="O235" s="18"/>
      <c r="P235" s="19"/>
      <c r="Q235" s="24"/>
      <c r="R235" s="20"/>
      <c r="S235" s="18"/>
    </row>
    <row r="236" spans="3:19" x14ac:dyDescent="0.2">
      <c r="C236" s="18"/>
      <c r="D236" s="22"/>
      <c r="E236" s="18"/>
      <c r="F236" s="18"/>
      <c r="G236" s="23"/>
      <c r="H236" s="18"/>
      <c r="I236" s="18"/>
      <c r="J236" s="18"/>
      <c r="K236" s="23"/>
      <c r="L236" s="19"/>
      <c r="M236" s="19"/>
      <c r="N236" s="23"/>
      <c r="O236" s="18"/>
      <c r="P236" s="19"/>
      <c r="Q236" s="24"/>
      <c r="R236" s="20"/>
      <c r="S236" s="18"/>
    </row>
    <row r="237" spans="3:19" x14ac:dyDescent="0.2">
      <c r="C237" s="18"/>
      <c r="D237" s="22"/>
      <c r="E237" s="18"/>
      <c r="F237" s="18"/>
      <c r="G237" s="23"/>
      <c r="H237" s="18"/>
      <c r="I237" s="18"/>
      <c r="J237" s="18"/>
      <c r="K237" s="23"/>
      <c r="L237" s="19"/>
      <c r="M237" s="19"/>
      <c r="N237" s="23"/>
      <c r="O237" s="18"/>
      <c r="P237" s="19"/>
      <c r="Q237" s="24"/>
      <c r="R237" s="20"/>
      <c r="S237" s="18"/>
    </row>
    <row r="238" spans="3:19" x14ac:dyDescent="0.2">
      <c r="C238" s="18"/>
      <c r="D238" s="22"/>
      <c r="E238" s="18"/>
      <c r="F238" s="18"/>
      <c r="G238" s="23"/>
      <c r="H238" s="18"/>
      <c r="I238" s="18"/>
      <c r="J238" s="18"/>
      <c r="K238" s="23"/>
      <c r="L238" s="19"/>
      <c r="M238" s="19"/>
      <c r="N238" s="23"/>
      <c r="O238" s="18"/>
      <c r="P238" s="19"/>
      <c r="Q238" s="24"/>
      <c r="R238" s="20"/>
      <c r="S238" s="18"/>
    </row>
    <row r="239" spans="3:19" x14ac:dyDescent="0.2">
      <c r="C239" s="18"/>
      <c r="D239" s="22"/>
      <c r="E239" s="18"/>
      <c r="F239" s="18"/>
      <c r="G239" s="23"/>
      <c r="H239" s="18"/>
      <c r="I239" s="18"/>
      <c r="J239" s="18"/>
      <c r="K239" s="23"/>
      <c r="L239" s="19"/>
      <c r="M239" s="19"/>
      <c r="N239" s="23"/>
      <c r="O239" s="18"/>
      <c r="P239" s="19"/>
      <c r="Q239" s="24"/>
      <c r="R239" s="20"/>
      <c r="S239" s="18"/>
    </row>
    <row r="240" spans="3:19" x14ac:dyDescent="0.2">
      <c r="C240" s="18"/>
      <c r="D240" s="22"/>
      <c r="E240" s="18"/>
      <c r="F240" s="18"/>
      <c r="G240" s="23"/>
      <c r="H240" s="18"/>
      <c r="I240" s="18"/>
      <c r="J240" s="18"/>
      <c r="K240" s="23"/>
      <c r="L240" s="19"/>
      <c r="M240" s="19"/>
      <c r="N240" s="23"/>
      <c r="O240" s="18"/>
      <c r="P240" s="19"/>
      <c r="Q240" s="24"/>
      <c r="R240" s="20"/>
      <c r="S240" s="18"/>
    </row>
    <row r="241" spans="3:19" x14ac:dyDescent="0.2">
      <c r="C241" s="18"/>
      <c r="D241" s="22"/>
      <c r="E241" s="18"/>
      <c r="F241" s="18"/>
      <c r="G241" s="23"/>
      <c r="H241" s="18"/>
      <c r="I241" s="18"/>
      <c r="J241" s="18"/>
      <c r="K241" s="23"/>
      <c r="L241" s="19"/>
      <c r="M241" s="19"/>
      <c r="N241" s="23"/>
      <c r="O241" s="18"/>
      <c r="P241" s="19"/>
      <c r="Q241" s="24"/>
      <c r="R241" s="20"/>
      <c r="S241" s="18"/>
    </row>
    <row r="242" spans="3:19" x14ac:dyDescent="0.2">
      <c r="C242" s="18"/>
      <c r="D242" s="22"/>
      <c r="E242" s="18"/>
      <c r="F242" s="18"/>
      <c r="G242" s="23"/>
      <c r="H242" s="18"/>
      <c r="I242" s="18"/>
      <c r="J242" s="18"/>
      <c r="K242" s="23"/>
      <c r="L242" s="19"/>
      <c r="M242" s="19"/>
      <c r="N242" s="23"/>
      <c r="O242" s="18"/>
      <c r="P242" s="19"/>
      <c r="Q242" s="24"/>
      <c r="R242" s="20"/>
      <c r="S242" s="18"/>
    </row>
    <row r="243" spans="3:19" x14ac:dyDescent="0.2">
      <c r="C243" s="18"/>
      <c r="D243" s="22"/>
      <c r="E243" s="18"/>
      <c r="F243" s="18"/>
      <c r="G243" s="23"/>
      <c r="H243" s="18"/>
      <c r="I243" s="18"/>
      <c r="J243" s="18"/>
      <c r="K243" s="23"/>
      <c r="L243" s="19"/>
      <c r="M243" s="19"/>
      <c r="N243" s="23"/>
      <c r="O243" s="18"/>
      <c r="P243" s="19"/>
      <c r="Q243" s="24"/>
      <c r="R243" s="20"/>
      <c r="S243" s="18"/>
    </row>
    <row r="244" spans="3:19" x14ac:dyDescent="0.2">
      <c r="C244" s="18"/>
      <c r="D244" s="22"/>
      <c r="E244" s="18"/>
      <c r="F244" s="18"/>
      <c r="G244" s="23"/>
      <c r="H244" s="18"/>
      <c r="I244" s="18"/>
      <c r="J244" s="18"/>
      <c r="K244" s="23"/>
      <c r="L244" s="19"/>
      <c r="M244" s="19"/>
      <c r="N244" s="23"/>
      <c r="O244" s="18"/>
      <c r="P244" s="19"/>
      <c r="Q244" s="24"/>
      <c r="R244" s="20"/>
      <c r="S244" s="18"/>
    </row>
    <row r="245" spans="3:19" x14ac:dyDescent="0.2">
      <c r="C245" s="18"/>
      <c r="D245" s="22"/>
      <c r="E245" s="18"/>
      <c r="F245" s="18"/>
      <c r="G245" s="23"/>
      <c r="H245" s="18"/>
      <c r="I245" s="18"/>
      <c r="J245" s="18"/>
      <c r="K245" s="23"/>
      <c r="L245" s="19"/>
      <c r="M245" s="19"/>
      <c r="N245" s="23"/>
      <c r="O245" s="18"/>
      <c r="P245" s="19"/>
      <c r="Q245" s="24"/>
      <c r="R245" s="20"/>
      <c r="S245" s="18"/>
    </row>
    <row r="246" spans="3:19" x14ac:dyDescent="0.2">
      <c r="C246" s="18"/>
      <c r="D246" s="22"/>
      <c r="E246" s="18"/>
      <c r="F246" s="18"/>
      <c r="G246" s="23"/>
      <c r="H246" s="18"/>
      <c r="I246" s="18"/>
      <c r="J246" s="18"/>
      <c r="K246" s="23"/>
      <c r="L246" s="19"/>
      <c r="M246" s="19"/>
      <c r="N246" s="23"/>
      <c r="O246" s="18"/>
      <c r="P246" s="19"/>
      <c r="Q246" s="24"/>
      <c r="R246" s="20"/>
      <c r="S246" s="18"/>
    </row>
    <row r="247" spans="3:19" x14ac:dyDescent="0.2">
      <c r="C247" s="18"/>
      <c r="D247" s="22"/>
      <c r="E247" s="18"/>
      <c r="F247" s="18"/>
      <c r="G247" s="23"/>
      <c r="H247" s="18"/>
      <c r="I247" s="18"/>
      <c r="J247" s="18"/>
      <c r="K247" s="23"/>
      <c r="L247" s="19"/>
      <c r="M247" s="19"/>
      <c r="N247" s="23"/>
      <c r="O247" s="18"/>
      <c r="P247" s="19"/>
      <c r="Q247" s="24"/>
      <c r="R247" s="20"/>
      <c r="S247" s="18"/>
    </row>
    <row r="248" spans="3:19" x14ac:dyDescent="0.2">
      <c r="C248" s="18"/>
      <c r="D248" s="22"/>
      <c r="E248" s="18"/>
      <c r="F248" s="18"/>
      <c r="G248" s="23"/>
      <c r="H248" s="18"/>
      <c r="I248" s="18"/>
      <c r="J248" s="18"/>
      <c r="K248" s="23"/>
      <c r="L248" s="19"/>
      <c r="M248" s="19"/>
      <c r="N248" s="23"/>
      <c r="O248" s="18"/>
      <c r="P248" s="19"/>
      <c r="Q248" s="24"/>
      <c r="R248" s="20"/>
      <c r="S248" s="18"/>
    </row>
    <row r="249" spans="3:19" x14ac:dyDescent="0.2">
      <c r="C249" s="18"/>
      <c r="D249" s="22"/>
      <c r="E249" s="18"/>
      <c r="F249" s="18"/>
      <c r="G249" s="23"/>
      <c r="H249" s="18"/>
      <c r="I249" s="18"/>
      <c r="J249" s="18"/>
      <c r="K249" s="23"/>
      <c r="L249" s="19"/>
      <c r="M249" s="19"/>
      <c r="N249" s="23"/>
      <c r="O249" s="18"/>
      <c r="P249" s="19"/>
      <c r="Q249" s="24"/>
      <c r="R249" s="20"/>
      <c r="S249" s="18"/>
    </row>
    <row r="250" spans="3:19" x14ac:dyDescent="0.2">
      <c r="C250" s="18"/>
      <c r="D250" s="22"/>
      <c r="E250" s="18"/>
      <c r="F250" s="18"/>
      <c r="G250" s="23"/>
      <c r="H250" s="18"/>
      <c r="I250" s="18"/>
      <c r="J250" s="18"/>
      <c r="K250" s="23"/>
      <c r="L250" s="19"/>
      <c r="M250" s="19"/>
      <c r="N250" s="23"/>
      <c r="O250" s="18"/>
      <c r="P250" s="19"/>
      <c r="Q250" s="24"/>
      <c r="R250" s="20"/>
      <c r="S250" s="18"/>
    </row>
    <row r="251" spans="3:19" x14ac:dyDescent="0.2">
      <c r="C251" s="18"/>
      <c r="D251" s="22"/>
      <c r="E251" s="18"/>
      <c r="F251" s="18"/>
      <c r="G251" s="23"/>
      <c r="H251" s="18"/>
      <c r="I251" s="18"/>
      <c r="J251" s="18"/>
      <c r="K251" s="23"/>
      <c r="L251" s="19"/>
      <c r="M251" s="19"/>
      <c r="N251" s="23"/>
      <c r="O251" s="18"/>
      <c r="P251" s="19"/>
      <c r="Q251" s="24"/>
      <c r="R251" s="20"/>
      <c r="S251" s="18"/>
    </row>
    <row r="252" spans="3:19" x14ac:dyDescent="0.2">
      <c r="C252" s="18"/>
      <c r="D252" s="22"/>
      <c r="E252" s="18"/>
      <c r="F252" s="18"/>
      <c r="G252" s="23"/>
      <c r="H252" s="18"/>
      <c r="I252" s="18"/>
      <c r="J252" s="18"/>
      <c r="K252" s="23"/>
      <c r="L252" s="19"/>
      <c r="M252" s="19"/>
      <c r="N252" s="23"/>
      <c r="O252" s="18"/>
      <c r="P252" s="19"/>
      <c r="Q252" s="24"/>
      <c r="R252" s="20"/>
      <c r="S252" s="18"/>
    </row>
    <row r="253" spans="3:19" x14ac:dyDescent="0.2">
      <c r="C253" s="18"/>
      <c r="D253" s="22"/>
      <c r="E253" s="18"/>
      <c r="F253" s="18"/>
      <c r="G253" s="23"/>
      <c r="H253" s="18"/>
      <c r="I253" s="18"/>
      <c r="J253" s="18"/>
      <c r="K253" s="23"/>
      <c r="L253" s="19"/>
      <c r="M253" s="19"/>
      <c r="N253" s="23"/>
      <c r="O253" s="18"/>
      <c r="P253" s="19"/>
      <c r="Q253" s="24"/>
      <c r="R253" s="20"/>
      <c r="S253" s="18"/>
    </row>
    <row r="254" spans="3:19" x14ac:dyDescent="0.2">
      <c r="C254" s="18"/>
      <c r="D254" s="22"/>
      <c r="E254" s="18"/>
      <c r="F254" s="18"/>
      <c r="G254" s="23"/>
      <c r="H254" s="18"/>
      <c r="I254" s="18"/>
      <c r="J254" s="18"/>
      <c r="K254" s="23"/>
      <c r="L254" s="19"/>
      <c r="M254" s="19"/>
      <c r="N254" s="23"/>
      <c r="O254" s="18"/>
      <c r="P254" s="19"/>
      <c r="Q254" s="24"/>
      <c r="R254" s="20"/>
      <c r="S254" s="18"/>
    </row>
    <row r="255" spans="3:19" x14ac:dyDescent="0.2">
      <c r="C255" s="18"/>
      <c r="D255" s="22"/>
      <c r="E255" s="18"/>
      <c r="F255" s="18"/>
      <c r="G255" s="23"/>
      <c r="H255" s="18"/>
      <c r="I255" s="18"/>
      <c r="J255" s="18"/>
      <c r="K255" s="23"/>
      <c r="L255" s="19"/>
      <c r="M255" s="19"/>
      <c r="N255" s="23"/>
      <c r="O255" s="18"/>
      <c r="P255" s="19"/>
      <c r="Q255" s="24"/>
      <c r="R255" s="20"/>
      <c r="S255" s="18"/>
    </row>
    <row r="256" spans="3:19" x14ac:dyDescent="0.2">
      <c r="C256" s="18"/>
      <c r="D256" s="22"/>
      <c r="E256" s="18"/>
      <c r="F256" s="18"/>
      <c r="G256" s="23"/>
      <c r="H256" s="18"/>
      <c r="I256" s="18"/>
      <c r="J256" s="18"/>
      <c r="K256" s="23"/>
      <c r="L256" s="19"/>
      <c r="M256" s="19"/>
      <c r="N256" s="23"/>
      <c r="O256" s="18"/>
      <c r="P256" s="19"/>
      <c r="Q256" s="24"/>
      <c r="R256" s="20"/>
      <c r="S256" s="18"/>
    </row>
    <row r="257" spans="3:19" x14ac:dyDescent="0.2">
      <c r="C257" s="18"/>
      <c r="D257" s="22"/>
      <c r="E257" s="18"/>
      <c r="F257" s="18"/>
      <c r="G257" s="23"/>
      <c r="H257" s="18"/>
      <c r="I257" s="18"/>
      <c r="J257" s="18"/>
      <c r="K257" s="23"/>
      <c r="L257" s="19"/>
      <c r="M257" s="19"/>
      <c r="N257" s="23"/>
      <c r="O257" s="18"/>
      <c r="P257" s="19"/>
      <c r="Q257" s="24"/>
      <c r="R257" s="20"/>
      <c r="S257" s="18"/>
    </row>
    <row r="258" spans="3:19" x14ac:dyDescent="0.2">
      <c r="C258" s="18"/>
      <c r="D258" s="22"/>
      <c r="E258" s="18"/>
      <c r="F258" s="18"/>
      <c r="G258" s="23"/>
      <c r="H258" s="18"/>
      <c r="I258" s="18"/>
      <c r="J258" s="18"/>
      <c r="K258" s="23"/>
      <c r="L258" s="19"/>
      <c r="M258" s="19"/>
      <c r="N258" s="23"/>
      <c r="O258" s="18"/>
      <c r="P258" s="19"/>
      <c r="Q258" s="24"/>
      <c r="R258" s="20"/>
      <c r="S258" s="18"/>
    </row>
    <row r="259" spans="3:19" x14ac:dyDescent="0.2">
      <c r="C259" s="18"/>
      <c r="D259" s="22"/>
      <c r="E259" s="18"/>
      <c r="F259" s="18"/>
      <c r="G259" s="23"/>
      <c r="H259" s="18"/>
      <c r="I259" s="18"/>
      <c r="J259" s="18"/>
      <c r="K259" s="23"/>
      <c r="L259" s="19"/>
      <c r="M259" s="19"/>
      <c r="N259" s="23"/>
      <c r="O259" s="18"/>
      <c r="P259" s="19"/>
      <c r="Q259" s="24"/>
      <c r="R259" s="20"/>
      <c r="S259" s="18"/>
    </row>
    <row r="260" spans="3:19" x14ac:dyDescent="0.2">
      <c r="C260" s="18"/>
      <c r="D260" s="22"/>
      <c r="E260" s="18"/>
      <c r="F260" s="18"/>
      <c r="G260" s="23"/>
      <c r="H260" s="18"/>
      <c r="I260" s="18"/>
      <c r="J260" s="18"/>
      <c r="K260" s="23"/>
      <c r="L260" s="19"/>
      <c r="M260" s="19"/>
      <c r="N260" s="23"/>
      <c r="O260" s="18"/>
      <c r="P260" s="19"/>
      <c r="Q260" s="24"/>
      <c r="R260" s="20"/>
      <c r="S260" s="18"/>
    </row>
    <row r="261" spans="3:19" x14ac:dyDescent="0.2">
      <c r="C261" s="18"/>
      <c r="D261" s="22"/>
      <c r="E261" s="18"/>
      <c r="F261" s="18"/>
      <c r="G261" s="23"/>
      <c r="H261" s="18"/>
      <c r="I261" s="18"/>
      <c r="J261" s="18"/>
      <c r="K261" s="23"/>
      <c r="L261" s="19"/>
      <c r="M261" s="19"/>
      <c r="N261" s="23"/>
      <c r="O261" s="18"/>
      <c r="P261" s="19"/>
      <c r="Q261" s="24"/>
      <c r="R261" s="20"/>
      <c r="S261" s="18"/>
    </row>
    <row r="262" spans="3:19" x14ac:dyDescent="0.2">
      <c r="C262" s="18"/>
      <c r="D262" s="22"/>
      <c r="E262" s="18"/>
      <c r="F262" s="18"/>
      <c r="G262" s="23"/>
      <c r="H262" s="18"/>
      <c r="I262" s="18"/>
      <c r="J262" s="18"/>
      <c r="K262" s="23"/>
      <c r="L262" s="19"/>
      <c r="M262" s="19"/>
      <c r="N262" s="23"/>
      <c r="O262" s="18"/>
      <c r="P262" s="19"/>
      <c r="Q262" s="24"/>
      <c r="R262" s="20"/>
      <c r="S262" s="18"/>
    </row>
    <row r="263" spans="3:19" x14ac:dyDescent="0.2">
      <c r="C263" s="18"/>
      <c r="D263" s="22"/>
      <c r="E263" s="18"/>
      <c r="F263" s="18"/>
      <c r="G263" s="23"/>
      <c r="H263" s="18"/>
      <c r="I263" s="18"/>
      <c r="J263" s="18"/>
      <c r="K263" s="23"/>
      <c r="L263" s="19"/>
      <c r="M263" s="19"/>
      <c r="N263" s="23"/>
      <c r="O263" s="18"/>
      <c r="P263" s="19"/>
      <c r="Q263" s="24"/>
      <c r="R263" s="20"/>
      <c r="S263" s="18"/>
    </row>
    <row r="264" spans="3:19" x14ac:dyDescent="0.2">
      <c r="C264" s="18"/>
      <c r="D264" s="22"/>
      <c r="E264" s="18"/>
      <c r="F264" s="18"/>
      <c r="G264" s="23"/>
      <c r="H264" s="18"/>
      <c r="I264" s="18"/>
      <c r="J264" s="18"/>
      <c r="K264" s="23"/>
      <c r="L264" s="19"/>
      <c r="M264" s="19"/>
      <c r="N264" s="23"/>
      <c r="O264" s="18"/>
      <c r="P264" s="19"/>
      <c r="Q264" s="24"/>
      <c r="R264" s="20"/>
      <c r="S264" s="18"/>
    </row>
    <row r="265" spans="3:19" x14ac:dyDescent="0.2">
      <c r="C265" s="18"/>
      <c r="D265" s="22"/>
      <c r="E265" s="18"/>
      <c r="F265" s="18"/>
      <c r="G265" s="23"/>
      <c r="H265" s="18"/>
      <c r="I265" s="18"/>
      <c r="J265" s="18"/>
      <c r="K265" s="23"/>
      <c r="L265" s="19"/>
      <c r="M265" s="19"/>
      <c r="N265" s="23"/>
      <c r="O265" s="18"/>
      <c r="P265" s="19"/>
      <c r="Q265" s="24"/>
      <c r="R265" s="20"/>
      <c r="S265" s="18"/>
    </row>
    <row r="266" spans="3:19" x14ac:dyDescent="0.2">
      <c r="C266" s="18"/>
      <c r="D266" s="22"/>
      <c r="E266" s="18"/>
      <c r="F266" s="18"/>
      <c r="G266" s="23"/>
      <c r="H266" s="18"/>
      <c r="I266" s="18"/>
      <c r="J266" s="18"/>
      <c r="K266" s="23"/>
      <c r="L266" s="19"/>
      <c r="M266" s="19"/>
      <c r="N266" s="23"/>
      <c r="O266" s="18"/>
      <c r="P266" s="19"/>
      <c r="Q266" s="24"/>
      <c r="R266" s="20"/>
      <c r="S266" s="18"/>
    </row>
    <row r="267" spans="3:19" x14ac:dyDescent="0.2">
      <c r="C267" s="18"/>
      <c r="D267" s="22"/>
      <c r="E267" s="18"/>
      <c r="F267" s="18"/>
      <c r="G267" s="23"/>
      <c r="H267" s="18"/>
      <c r="I267" s="18"/>
      <c r="J267" s="18"/>
      <c r="K267" s="23"/>
      <c r="L267" s="19"/>
      <c r="M267" s="19"/>
      <c r="N267" s="23"/>
      <c r="O267" s="18"/>
      <c r="P267" s="19"/>
      <c r="Q267" s="24"/>
      <c r="R267" s="20"/>
      <c r="S267" s="18"/>
    </row>
    <row r="268" spans="3:19" x14ac:dyDescent="0.2">
      <c r="C268" s="18"/>
      <c r="D268" s="22"/>
      <c r="E268" s="18"/>
      <c r="F268" s="18"/>
      <c r="G268" s="23"/>
      <c r="H268" s="18"/>
      <c r="I268" s="18"/>
      <c r="J268" s="18"/>
      <c r="K268" s="23"/>
      <c r="L268" s="19"/>
      <c r="M268" s="19"/>
      <c r="N268" s="23"/>
      <c r="O268" s="18"/>
      <c r="P268" s="19"/>
      <c r="Q268" s="24"/>
      <c r="R268" s="20"/>
      <c r="S268" s="18"/>
    </row>
    <row r="269" spans="3:19" x14ac:dyDescent="0.2">
      <c r="C269" s="18"/>
      <c r="D269" s="22"/>
      <c r="E269" s="18"/>
      <c r="F269" s="18"/>
      <c r="G269" s="23"/>
      <c r="H269" s="18"/>
      <c r="I269" s="18"/>
      <c r="J269" s="18"/>
      <c r="K269" s="23"/>
      <c r="L269" s="19"/>
      <c r="M269" s="19"/>
      <c r="N269" s="23"/>
      <c r="O269" s="18"/>
      <c r="P269" s="19"/>
      <c r="Q269" s="24"/>
      <c r="R269" s="20"/>
      <c r="S269" s="18"/>
    </row>
    <row r="270" spans="3:19" x14ac:dyDescent="0.2">
      <c r="C270" s="18"/>
      <c r="D270" s="22"/>
      <c r="E270" s="18"/>
      <c r="F270" s="18"/>
      <c r="G270" s="23"/>
      <c r="H270" s="18"/>
      <c r="I270" s="18"/>
      <c r="J270" s="18"/>
      <c r="K270" s="23"/>
      <c r="L270" s="19"/>
      <c r="M270" s="19"/>
      <c r="N270" s="23"/>
      <c r="O270" s="18"/>
      <c r="P270" s="19"/>
      <c r="Q270" s="24"/>
      <c r="R270" s="20"/>
      <c r="S270" s="18"/>
    </row>
    <row r="271" spans="3:19" x14ac:dyDescent="0.2">
      <c r="C271" s="18"/>
      <c r="D271" s="22"/>
      <c r="E271" s="18"/>
      <c r="F271" s="18"/>
      <c r="G271" s="23"/>
      <c r="H271" s="18"/>
      <c r="I271" s="18"/>
      <c r="J271" s="18"/>
      <c r="K271" s="23"/>
      <c r="L271" s="19"/>
      <c r="M271" s="19"/>
      <c r="N271" s="23"/>
      <c r="O271" s="18"/>
      <c r="P271" s="19"/>
      <c r="Q271" s="24"/>
      <c r="R271" s="20"/>
      <c r="S271" s="18"/>
    </row>
    <row r="272" spans="3:19" x14ac:dyDescent="0.2">
      <c r="C272" s="18"/>
      <c r="D272" s="22"/>
      <c r="E272" s="18"/>
      <c r="F272" s="18"/>
      <c r="G272" s="23"/>
      <c r="H272" s="18"/>
      <c r="I272" s="18"/>
      <c r="J272" s="18"/>
      <c r="K272" s="23"/>
      <c r="L272" s="19"/>
      <c r="M272" s="19"/>
      <c r="N272" s="23"/>
      <c r="O272" s="18"/>
      <c r="P272" s="19"/>
      <c r="Q272" s="24"/>
      <c r="R272" s="20"/>
      <c r="S272" s="18"/>
    </row>
    <row r="273" spans="3:19" x14ac:dyDescent="0.2">
      <c r="C273" s="18"/>
      <c r="D273" s="22"/>
      <c r="E273" s="18"/>
      <c r="F273" s="18"/>
      <c r="G273" s="23"/>
      <c r="H273" s="18"/>
      <c r="I273" s="18"/>
      <c r="J273" s="18"/>
      <c r="K273" s="23"/>
      <c r="L273" s="19"/>
      <c r="M273" s="19"/>
      <c r="N273" s="23"/>
      <c r="O273" s="18"/>
      <c r="P273" s="19"/>
      <c r="Q273" s="24"/>
      <c r="R273" s="20"/>
      <c r="S273" s="18"/>
    </row>
    <row r="274" spans="3:19" x14ac:dyDescent="0.2">
      <c r="C274" s="18"/>
      <c r="D274" s="22"/>
      <c r="E274" s="18"/>
      <c r="F274" s="18"/>
      <c r="G274" s="23"/>
      <c r="H274" s="18"/>
      <c r="I274" s="18"/>
      <c r="J274" s="18"/>
      <c r="K274" s="23"/>
      <c r="L274" s="19"/>
      <c r="M274" s="19"/>
      <c r="N274" s="23"/>
      <c r="O274" s="18"/>
      <c r="P274" s="19"/>
      <c r="Q274" s="24"/>
      <c r="R274" s="20"/>
      <c r="S274" s="18"/>
    </row>
    <row r="275" spans="3:19" x14ac:dyDescent="0.2">
      <c r="C275" s="18"/>
      <c r="D275" s="22"/>
      <c r="E275" s="18"/>
      <c r="F275" s="18"/>
      <c r="G275" s="23"/>
      <c r="H275" s="18"/>
      <c r="I275" s="18"/>
      <c r="J275" s="18"/>
      <c r="K275" s="23"/>
      <c r="L275" s="19"/>
      <c r="M275" s="19"/>
      <c r="N275" s="23"/>
      <c r="O275" s="18"/>
      <c r="P275" s="19"/>
      <c r="Q275" s="24"/>
      <c r="R275" s="20"/>
      <c r="S275" s="18"/>
    </row>
    <row r="276" spans="3:19" x14ac:dyDescent="0.2">
      <c r="C276" s="18"/>
      <c r="D276" s="22"/>
      <c r="E276" s="18"/>
      <c r="F276" s="18"/>
      <c r="G276" s="23"/>
      <c r="H276" s="18"/>
      <c r="I276" s="18"/>
      <c r="J276" s="18"/>
      <c r="K276" s="23"/>
      <c r="L276" s="19"/>
      <c r="M276" s="19"/>
      <c r="N276" s="23"/>
      <c r="O276" s="18"/>
      <c r="P276" s="19"/>
      <c r="Q276" s="24"/>
      <c r="R276" s="20"/>
      <c r="S276" s="18"/>
    </row>
    <row r="277" spans="3:19" x14ac:dyDescent="0.2">
      <c r="C277" s="18"/>
      <c r="D277" s="22"/>
      <c r="E277" s="18"/>
      <c r="F277" s="18"/>
      <c r="G277" s="23"/>
      <c r="H277" s="18"/>
      <c r="I277" s="18"/>
      <c r="J277" s="18"/>
      <c r="K277" s="23"/>
      <c r="L277" s="19"/>
      <c r="M277" s="19"/>
      <c r="N277" s="23"/>
      <c r="O277" s="18"/>
      <c r="P277" s="19"/>
      <c r="Q277" s="24"/>
      <c r="R277" s="20"/>
      <c r="S277" s="18"/>
    </row>
    <row r="278" spans="3:19" x14ac:dyDescent="0.2">
      <c r="C278" s="18"/>
      <c r="D278" s="22"/>
      <c r="E278" s="18"/>
      <c r="F278" s="18"/>
      <c r="G278" s="23"/>
      <c r="H278" s="18"/>
      <c r="I278" s="18"/>
      <c r="J278" s="18"/>
      <c r="K278" s="23"/>
      <c r="L278" s="19"/>
      <c r="M278" s="19"/>
      <c r="N278" s="23"/>
      <c r="O278" s="18"/>
      <c r="P278" s="19"/>
      <c r="Q278" s="24"/>
      <c r="R278" s="20"/>
      <c r="S278" s="18"/>
    </row>
    <row r="279" spans="3:19" x14ac:dyDescent="0.2">
      <c r="C279" s="18"/>
      <c r="D279" s="22"/>
      <c r="E279" s="18"/>
      <c r="F279" s="18"/>
      <c r="G279" s="23"/>
      <c r="H279" s="18"/>
      <c r="I279" s="18"/>
      <c r="J279" s="18"/>
      <c r="K279" s="23"/>
      <c r="L279" s="19"/>
      <c r="M279" s="19"/>
      <c r="N279" s="23"/>
      <c r="O279" s="18"/>
      <c r="P279" s="19"/>
      <c r="Q279" s="24"/>
      <c r="R279" s="20"/>
      <c r="S279" s="18"/>
    </row>
    <row r="280" spans="3:19" x14ac:dyDescent="0.2">
      <c r="C280" s="18"/>
      <c r="D280" s="22"/>
      <c r="E280" s="18"/>
      <c r="F280" s="18"/>
      <c r="G280" s="23"/>
      <c r="H280" s="18"/>
      <c r="I280" s="18"/>
      <c r="J280" s="18"/>
      <c r="K280" s="23"/>
      <c r="L280" s="19"/>
      <c r="M280" s="19"/>
      <c r="N280" s="23"/>
      <c r="O280" s="18"/>
      <c r="P280" s="19"/>
      <c r="Q280" s="24"/>
      <c r="R280" s="20"/>
      <c r="S280" s="18"/>
    </row>
    <row r="281" spans="3:19" x14ac:dyDescent="0.2">
      <c r="C281" s="18"/>
      <c r="D281" s="22"/>
      <c r="E281" s="18"/>
      <c r="F281" s="18"/>
      <c r="G281" s="23"/>
      <c r="H281" s="18"/>
      <c r="I281" s="18"/>
      <c r="J281" s="18"/>
      <c r="K281" s="23"/>
      <c r="L281" s="19"/>
      <c r="M281" s="19"/>
      <c r="N281" s="23"/>
      <c r="O281" s="18"/>
      <c r="P281" s="19"/>
      <c r="Q281" s="24"/>
      <c r="R281" s="20"/>
      <c r="S281" s="18"/>
    </row>
    <row r="282" spans="3:19" x14ac:dyDescent="0.2">
      <c r="C282" s="18"/>
      <c r="D282" s="22"/>
      <c r="E282" s="18"/>
      <c r="F282" s="18"/>
      <c r="G282" s="23"/>
      <c r="H282" s="18"/>
      <c r="I282" s="18"/>
      <c r="J282" s="18"/>
      <c r="K282" s="23"/>
      <c r="L282" s="19"/>
      <c r="M282" s="19"/>
      <c r="N282" s="23"/>
      <c r="O282" s="18"/>
      <c r="P282" s="19"/>
      <c r="Q282" s="24"/>
      <c r="R282" s="20"/>
      <c r="S282" s="18"/>
    </row>
    <row r="283" spans="3:19" x14ac:dyDescent="0.2">
      <c r="C283" s="18"/>
      <c r="D283" s="22"/>
      <c r="E283" s="18"/>
      <c r="F283" s="18"/>
      <c r="G283" s="23"/>
      <c r="H283" s="18"/>
      <c r="I283" s="18"/>
      <c r="J283" s="18"/>
      <c r="K283" s="23"/>
      <c r="L283" s="19"/>
      <c r="M283" s="19"/>
      <c r="N283" s="23"/>
      <c r="O283" s="18"/>
      <c r="P283" s="19"/>
      <c r="Q283" s="24"/>
      <c r="R283" s="20"/>
      <c r="S283" s="18"/>
    </row>
    <row r="284" spans="3:19" x14ac:dyDescent="0.2">
      <c r="C284" s="18"/>
      <c r="D284" s="22"/>
      <c r="E284" s="18"/>
      <c r="F284" s="18"/>
      <c r="G284" s="23"/>
      <c r="H284" s="18"/>
      <c r="I284" s="18"/>
      <c r="J284" s="18"/>
      <c r="K284" s="23"/>
      <c r="L284" s="19"/>
      <c r="M284" s="19"/>
      <c r="N284" s="23"/>
      <c r="O284" s="18"/>
      <c r="P284" s="19"/>
      <c r="Q284" s="24"/>
      <c r="R284" s="20"/>
      <c r="S284" s="18"/>
    </row>
    <row r="285" spans="3:19" x14ac:dyDescent="0.2">
      <c r="C285" s="18"/>
      <c r="D285" s="22"/>
      <c r="E285" s="18"/>
      <c r="F285" s="18"/>
      <c r="G285" s="23"/>
      <c r="H285" s="18"/>
      <c r="I285" s="18"/>
      <c r="J285" s="18"/>
      <c r="K285" s="23"/>
      <c r="L285" s="19"/>
      <c r="M285" s="19"/>
      <c r="N285" s="23"/>
      <c r="O285" s="18"/>
      <c r="P285" s="19"/>
      <c r="Q285" s="24"/>
      <c r="R285" s="20"/>
      <c r="S285" s="18"/>
    </row>
    <row r="286" spans="3:19" x14ac:dyDescent="0.2">
      <c r="C286" s="18"/>
      <c r="D286" s="22"/>
      <c r="E286" s="18"/>
      <c r="F286" s="18"/>
      <c r="G286" s="23"/>
      <c r="H286" s="18"/>
      <c r="I286" s="18"/>
      <c r="J286" s="18"/>
      <c r="K286" s="23"/>
      <c r="L286" s="19"/>
      <c r="M286" s="19"/>
      <c r="N286" s="23"/>
      <c r="O286" s="18"/>
      <c r="P286" s="19"/>
      <c r="Q286" s="24"/>
      <c r="R286" s="20"/>
      <c r="S286" s="18"/>
    </row>
    <row r="287" spans="3:19" x14ac:dyDescent="0.2">
      <c r="C287" s="18"/>
      <c r="D287" s="22"/>
      <c r="E287" s="18"/>
      <c r="F287" s="18"/>
      <c r="G287" s="23"/>
      <c r="H287" s="18"/>
      <c r="I287" s="18"/>
      <c r="J287" s="18"/>
      <c r="K287" s="23"/>
      <c r="L287" s="19"/>
      <c r="M287" s="19"/>
      <c r="N287" s="23"/>
      <c r="O287" s="18"/>
      <c r="P287" s="19"/>
      <c r="Q287" s="24"/>
      <c r="R287" s="20"/>
      <c r="S287" s="18"/>
    </row>
    <row r="288" spans="3:19" x14ac:dyDescent="0.2">
      <c r="C288" s="18"/>
      <c r="D288" s="22"/>
      <c r="E288" s="18"/>
      <c r="F288" s="18"/>
      <c r="G288" s="23"/>
      <c r="H288" s="18"/>
      <c r="I288" s="18"/>
      <c r="J288" s="18"/>
      <c r="K288" s="23"/>
      <c r="L288" s="19"/>
      <c r="M288" s="19"/>
      <c r="N288" s="23"/>
      <c r="O288" s="18"/>
      <c r="P288" s="19"/>
      <c r="Q288" s="24"/>
      <c r="R288" s="20"/>
      <c r="S288" s="18"/>
    </row>
    <row r="289" spans="3:19" x14ac:dyDescent="0.2">
      <c r="C289" s="18"/>
      <c r="D289" s="22"/>
      <c r="E289" s="18"/>
      <c r="F289" s="18"/>
      <c r="G289" s="23"/>
      <c r="H289" s="18"/>
      <c r="I289" s="18"/>
      <c r="J289" s="18"/>
      <c r="K289" s="23"/>
      <c r="L289" s="19"/>
      <c r="M289" s="19"/>
      <c r="N289" s="23"/>
      <c r="O289" s="18"/>
      <c r="P289" s="19"/>
      <c r="Q289" s="24"/>
      <c r="R289" s="20"/>
      <c r="S289" s="18"/>
    </row>
    <row r="290" spans="3:19" x14ac:dyDescent="0.2">
      <c r="C290" s="18"/>
      <c r="D290" s="22"/>
      <c r="E290" s="18"/>
      <c r="F290" s="18"/>
      <c r="G290" s="23"/>
      <c r="H290" s="18"/>
      <c r="I290" s="18"/>
      <c r="J290" s="18"/>
      <c r="K290" s="23"/>
      <c r="L290" s="19"/>
      <c r="M290" s="19"/>
      <c r="N290" s="23"/>
      <c r="O290" s="18"/>
      <c r="P290" s="19"/>
      <c r="Q290" s="24"/>
      <c r="R290" s="20"/>
      <c r="S290" s="18"/>
    </row>
    <row r="291" spans="3:19" x14ac:dyDescent="0.2">
      <c r="C291" s="18"/>
      <c r="D291" s="22"/>
      <c r="E291" s="18"/>
      <c r="F291" s="18"/>
      <c r="G291" s="23"/>
      <c r="H291" s="18"/>
      <c r="I291" s="18"/>
      <c r="J291" s="18"/>
      <c r="K291" s="23"/>
      <c r="L291" s="19"/>
      <c r="M291" s="19"/>
      <c r="N291" s="23"/>
      <c r="O291" s="18"/>
      <c r="P291" s="19"/>
      <c r="Q291" s="24"/>
      <c r="R291" s="20"/>
      <c r="S291" s="18"/>
    </row>
    <row r="292" spans="3:19" x14ac:dyDescent="0.2">
      <c r="C292" s="18"/>
      <c r="D292" s="22"/>
      <c r="E292" s="18"/>
      <c r="F292" s="18"/>
      <c r="G292" s="23"/>
      <c r="H292" s="18"/>
      <c r="I292" s="18"/>
      <c r="J292" s="18"/>
      <c r="K292" s="23"/>
      <c r="L292" s="19"/>
      <c r="M292" s="19"/>
      <c r="N292" s="23"/>
      <c r="O292" s="18"/>
      <c r="P292" s="19"/>
      <c r="Q292" s="24"/>
      <c r="R292" s="20"/>
      <c r="S292" s="18"/>
    </row>
    <row r="293" spans="3:19" x14ac:dyDescent="0.2">
      <c r="C293" s="18"/>
      <c r="D293" s="22"/>
      <c r="E293" s="18"/>
      <c r="F293" s="18"/>
      <c r="G293" s="23"/>
      <c r="H293" s="18"/>
      <c r="I293" s="18"/>
      <c r="J293" s="18"/>
      <c r="K293" s="23"/>
      <c r="L293" s="19"/>
      <c r="M293" s="19"/>
      <c r="N293" s="23"/>
      <c r="O293" s="18"/>
      <c r="P293" s="19"/>
      <c r="Q293" s="24"/>
      <c r="R293" s="20"/>
      <c r="S293" s="18"/>
    </row>
    <row r="294" spans="3:19" x14ac:dyDescent="0.2">
      <c r="C294" s="18"/>
      <c r="D294" s="22"/>
      <c r="E294" s="18"/>
      <c r="F294" s="18"/>
      <c r="G294" s="23"/>
      <c r="H294" s="18"/>
      <c r="I294" s="18"/>
      <c r="J294" s="18"/>
      <c r="K294" s="23"/>
      <c r="L294" s="19"/>
      <c r="M294" s="19"/>
      <c r="N294" s="23"/>
      <c r="O294" s="18"/>
      <c r="P294" s="19"/>
      <c r="Q294" s="24"/>
      <c r="R294" s="20"/>
      <c r="S294" s="18"/>
    </row>
    <row r="295" spans="3:19" x14ac:dyDescent="0.2">
      <c r="C295" s="18"/>
      <c r="D295" s="22"/>
      <c r="E295" s="18"/>
      <c r="F295" s="18"/>
      <c r="G295" s="23"/>
      <c r="H295" s="18"/>
      <c r="I295" s="18"/>
      <c r="J295" s="18"/>
      <c r="K295" s="23"/>
      <c r="L295" s="19"/>
      <c r="M295" s="19"/>
      <c r="N295" s="23"/>
      <c r="O295" s="18"/>
      <c r="P295" s="19"/>
      <c r="Q295" s="24"/>
      <c r="R295" s="20"/>
      <c r="S295" s="18"/>
    </row>
    <row r="296" spans="3:19" x14ac:dyDescent="0.2">
      <c r="C296" s="18"/>
      <c r="D296" s="22"/>
      <c r="E296" s="18"/>
      <c r="F296" s="18"/>
      <c r="G296" s="23"/>
      <c r="H296" s="18"/>
      <c r="I296" s="18"/>
      <c r="J296" s="18"/>
      <c r="K296" s="23"/>
      <c r="L296" s="19"/>
      <c r="M296" s="19"/>
      <c r="N296" s="23"/>
      <c r="O296" s="18"/>
      <c r="P296" s="19"/>
      <c r="Q296" s="24"/>
      <c r="R296" s="20"/>
      <c r="S296" s="18"/>
    </row>
    <row r="297" spans="3:19" x14ac:dyDescent="0.2">
      <c r="C297" s="18"/>
      <c r="D297" s="22"/>
      <c r="E297" s="18"/>
      <c r="F297" s="18"/>
      <c r="G297" s="23"/>
      <c r="H297" s="18"/>
      <c r="I297" s="18"/>
      <c r="J297" s="18"/>
      <c r="K297" s="23"/>
      <c r="L297" s="19"/>
      <c r="M297" s="19"/>
      <c r="N297" s="23"/>
      <c r="O297" s="18"/>
      <c r="P297" s="19"/>
      <c r="Q297" s="24"/>
      <c r="R297" s="20"/>
      <c r="S297" s="18"/>
    </row>
    <row r="298" spans="3:19" x14ac:dyDescent="0.2">
      <c r="C298" s="18"/>
      <c r="D298" s="22"/>
      <c r="E298" s="18"/>
      <c r="F298" s="18"/>
      <c r="G298" s="23"/>
      <c r="H298" s="18"/>
      <c r="I298" s="18"/>
      <c r="J298" s="18"/>
      <c r="K298" s="23"/>
      <c r="L298" s="19"/>
      <c r="M298" s="19"/>
      <c r="N298" s="23"/>
      <c r="O298" s="18"/>
      <c r="P298" s="19"/>
      <c r="Q298" s="24"/>
      <c r="R298" s="20"/>
      <c r="S298" s="18"/>
    </row>
    <row r="299" spans="3:19" x14ac:dyDescent="0.2">
      <c r="C299" s="18"/>
      <c r="D299" s="22"/>
      <c r="E299" s="18"/>
      <c r="F299" s="18"/>
      <c r="G299" s="23"/>
      <c r="H299" s="18"/>
      <c r="I299" s="18"/>
      <c r="J299" s="18"/>
      <c r="K299" s="23"/>
      <c r="L299" s="19"/>
      <c r="M299" s="19"/>
      <c r="N299" s="23"/>
      <c r="O299" s="18"/>
      <c r="P299" s="19"/>
      <c r="Q299" s="24"/>
      <c r="R299" s="20"/>
      <c r="S299" s="18"/>
    </row>
    <row r="300" spans="3:19" x14ac:dyDescent="0.2">
      <c r="C300" s="18"/>
      <c r="D300" s="22"/>
      <c r="E300" s="18"/>
      <c r="F300" s="18"/>
      <c r="G300" s="23"/>
      <c r="H300" s="18"/>
      <c r="I300" s="18"/>
      <c r="J300" s="18"/>
      <c r="K300" s="23"/>
      <c r="L300" s="19"/>
      <c r="M300" s="19"/>
      <c r="N300" s="23"/>
      <c r="O300" s="18"/>
      <c r="P300" s="19"/>
      <c r="Q300" s="24"/>
      <c r="R300" s="20"/>
      <c r="S300" s="18"/>
    </row>
    <row r="301" spans="3:19" x14ac:dyDescent="0.2">
      <c r="C301" s="18"/>
      <c r="D301" s="22"/>
      <c r="E301" s="18"/>
      <c r="F301" s="18"/>
      <c r="G301" s="23"/>
      <c r="H301" s="18"/>
      <c r="I301" s="18"/>
      <c r="J301" s="18"/>
      <c r="K301" s="23"/>
      <c r="L301" s="19"/>
      <c r="M301" s="19"/>
      <c r="N301" s="23"/>
      <c r="O301" s="18"/>
      <c r="P301" s="19"/>
      <c r="Q301" s="24"/>
      <c r="R301" s="20"/>
      <c r="S301" s="18"/>
    </row>
    <row r="302" spans="3:19" x14ac:dyDescent="0.2">
      <c r="C302" s="18"/>
      <c r="D302" s="22"/>
      <c r="E302" s="18"/>
      <c r="F302" s="18"/>
      <c r="G302" s="23"/>
      <c r="H302" s="18"/>
      <c r="I302" s="18"/>
      <c r="J302" s="18"/>
      <c r="K302" s="23"/>
      <c r="L302" s="19"/>
      <c r="M302" s="19"/>
      <c r="N302" s="23"/>
      <c r="O302" s="18"/>
      <c r="P302" s="19"/>
      <c r="Q302" s="24"/>
      <c r="R302" s="20"/>
      <c r="S302" s="18"/>
    </row>
    <row r="303" spans="3:19" x14ac:dyDescent="0.2">
      <c r="C303" s="18"/>
      <c r="D303" s="22"/>
      <c r="E303" s="18"/>
      <c r="F303" s="18"/>
      <c r="G303" s="23"/>
      <c r="H303" s="18"/>
      <c r="I303" s="18"/>
      <c r="J303" s="18"/>
      <c r="K303" s="23"/>
      <c r="L303" s="19"/>
      <c r="M303" s="19"/>
      <c r="N303" s="23"/>
      <c r="O303" s="18"/>
      <c r="P303" s="19"/>
      <c r="Q303" s="24"/>
      <c r="R303" s="20"/>
      <c r="S303" s="18"/>
    </row>
    <row r="304" spans="3:19" x14ac:dyDescent="0.2">
      <c r="C304" s="18"/>
      <c r="D304" s="22"/>
      <c r="E304" s="18"/>
      <c r="F304" s="18"/>
      <c r="G304" s="23"/>
      <c r="H304" s="18"/>
      <c r="I304" s="18"/>
      <c r="J304" s="18"/>
      <c r="K304" s="23"/>
      <c r="L304" s="19"/>
      <c r="M304" s="19"/>
      <c r="N304" s="23"/>
      <c r="O304" s="18"/>
      <c r="P304" s="19"/>
      <c r="Q304" s="24"/>
      <c r="R304" s="20"/>
      <c r="S304" s="18"/>
    </row>
    <row r="305" spans="3:19" x14ac:dyDescent="0.2">
      <c r="C305" s="18"/>
      <c r="D305" s="22"/>
      <c r="E305" s="18"/>
      <c r="F305" s="18"/>
      <c r="G305" s="23"/>
      <c r="H305" s="18"/>
      <c r="I305" s="18"/>
      <c r="J305" s="18"/>
      <c r="K305" s="23"/>
      <c r="L305" s="19"/>
      <c r="M305" s="19"/>
      <c r="N305" s="23"/>
      <c r="O305" s="18"/>
      <c r="P305" s="19"/>
      <c r="Q305" s="24"/>
      <c r="R305" s="20"/>
      <c r="S305" s="18"/>
    </row>
    <row r="306" spans="3:19" x14ac:dyDescent="0.2">
      <c r="C306" s="18"/>
      <c r="D306" s="22"/>
      <c r="E306" s="18"/>
      <c r="F306" s="18"/>
      <c r="G306" s="23"/>
      <c r="H306" s="18"/>
      <c r="I306" s="18"/>
      <c r="J306" s="18"/>
      <c r="K306" s="23"/>
      <c r="L306" s="19"/>
      <c r="M306" s="19"/>
      <c r="N306" s="23"/>
      <c r="O306" s="18"/>
      <c r="P306" s="19"/>
      <c r="Q306" s="24"/>
      <c r="R306" s="20"/>
      <c r="S306" s="18"/>
    </row>
    <row r="307" spans="3:19" x14ac:dyDescent="0.2">
      <c r="C307" s="18"/>
      <c r="D307" s="22"/>
      <c r="E307" s="18"/>
      <c r="F307" s="18"/>
      <c r="G307" s="23"/>
      <c r="H307" s="18"/>
      <c r="I307" s="18"/>
      <c r="J307" s="18"/>
      <c r="K307" s="23"/>
      <c r="L307" s="19"/>
      <c r="M307" s="19"/>
      <c r="N307" s="23"/>
      <c r="O307" s="18"/>
      <c r="P307" s="19"/>
      <c r="Q307" s="24"/>
      <c r="R307" s="20"/>
      <c r="S307" s="18"/>
    </row>
    <row r="308" spans="3:19" x14ac:dyDescent="0.2">
      <c r="C308" s="18"/>
      <c r="D308" s="22"/>
      <c r="E308" s="18"/>
      <c r="F308" s="18"/>
      <c r="G308" s="23"/>
      <c r="H308" s="18"/>
      <c r="I308" s="18"/>
      <c r="J308" s="18"/>
      <c r="K308" s="23"/>
      <c r="L308" s="19"/>
      <c r="M308" s="19"/>
      <c r="N308" s="23"/>
      <c r="O308" s="18"/>
      <c r="P308" s="19"/>
      <c r="Q308" s="24"/>
      <c r="R308" s="20"/>
      <c r="S308" s="18"/>
    </row>
    <row r="309" spans="3:19" x14ac:dyDescent="0.2">
      <c r="C309" s="18"/>
      <c r="D309" s="22"/>
      <c r="E309" s="18"/>
      <c r="F309" s="18"/>
      <c r="G309" s="23"/>
      <c r="H309" s="18"/>
      <c r="I309" s="18"/>
      <c r="J309" s="18"/>
      <c r="K309" s="23"/>
      <c r="L309" s="19"/>
      <c r="M309" s="19"/>
      <c r="N309" s="23"/>
      <c r="O309" s="18"/>
      <c r="P309" s="19"/>
      <c r="Q309" s="24"/>
      <c r="R309" s="20"/>
      <c r="S309" s="18"/>
    </row>
    <row r="310" spans="3:19" x14ac:dyDescent="0.2">
      <c r="C310" s="18"/>
      <c r="D310" s="22"/>
      <c r="E310" s="18"/>
      <c r="F310" s="18"/>
      <c r="G310" s="23"/>
      <c r="H310" s="18"/>
      <c r="I310" s="18"/>
      <c r="J310" s="18"/>
      <c r="K310" s="23"/>
      <c r="L310" s="19"/>
      <c r="M310" s="19"/>
      <c r="N310" s="23"/>
      <c r="O310" s="18"/>
      <c r="P310" s="19"/>
      <c r="Q310" s="24"/>
      <c r="R310" s="20"/>
      <c r="S310" s="18"/>
    </row>
    <row r="311" spans="3:19" x14ac:dyDescent="0.2">
      <c r="C311" s="18"/>
      <c r="D311" s="22"/>
      <c r="E311" s="18"/>
      <c r="F311" s="18"/>
      <c r="G311" s="23"/>
      <c r="H311" s="18"/>
      <c r="I311" s="18"/>
      <c r="J311" s="18"/>
      <c r="K311" s="23"/>
      <c r="L311" s="19"/>
      <c r="M311" s="19"/>
      <c r="N311" s="23"/>
      <c r="O311" s="18"/>
      <c r="P311" s="19"/>
      <c r="Q311" s="24"/>
      <c r="R311" s="20"/>
      <c r="S311" s="18"/>
    </row>
    <row r="312" spans="3:19" x14ac:dyDescent="0.2">
      <c r="C312" s="18"/>
      <c r="D312" s="22"/>
      <c r="E312" s="18"/>
      <c r="F312" s="18"/>
      <c r="G312" s="23"/>
      <c r="H312" s="18"/>
      <c r="I312" s="18"/>
      <c r="J312" s="18"/>
      <c r="K312" s="23"/>
      <c r="L312" s="19"/>
      <c r="M312" s="19"/>
      <c r="N312" s="23"/>
      <c r="O312" s="18"/>
      <c r="P312" s="19"/>
      <c r="Q312" s="24"/>
      <c r="R312" s="20"/>
      <c r="S312" s="18"/>
    </row>
    <row r="313" spans="3:19" x14ac:dyDescent="0.2">
      <c r="C313" s="18"/>
      <c r="D313" s="22"/>
      <c r="E313" s="18"/>
      <c r="F313" s="18"/>
      <c r="G313" s="23"/>
      <c r="H313" s="18"/>
      <c r="I313" s="18"/>
      <c r="J313" s="18"/>
      <c r="K313" s="23"/>
      <c r="L313" s="19"/>
      <c r="M313" s="19"/>
      <c r="N313" s="23"/>
      <c r="O313" s="18"/>
      <c r="P313" s="19"/>
      <c r="Q313" s="24"/>
      <c r="R313" s="20"/>
      <c r="S313" s="18"/>
    </row>
    <row r="314" spans="3:19" x14ac:dyDescent="0.2">
      <c r="C314" s="18"/>
      <c r="D314" s="22"/>
      <c r="E314" s="18"/>
      <c r="F314" s="18"/>
      <c r="G314" s="23"/>
      <c r="H314" s="18"/>
      <c r="I314" s="18"/>
      <c r="J314" s="18"/>
      <c r="K314" s="23"/>
      <c r="L314" s="19"/>
      <c r="M314" s="19"/>
      <c r="N314" s="23"/>
      <c r="O314" s="18"/>
      <c r="P314" s="19"/>
      <c r="Q314" s="24"/>
      <c r="R314" s="20"/>
      <c r="S314" s="18"/>
    </row>
    <row r="315" spans="3:19" x14ac:dyDescent="0.2">
      <c r="C315" s="18"/>
      <c r="D315" s="22"/>
      <c r="E315" s="18"/>
      <c r="F315" s="18"/>
      <c r="G315" s="23"/>
      <c r="H315" s="18"/>
      <c r="I315" s="18"/>
      <c r="J315" s="18"/>
      <c r="K315" s="23"/>
      <c r="L315" s="19"/>
      <c r="M315" s="19"/>
      <c r="N315" s="23"/>
      <c r="O315" s="18"/>
      <c r="P315" s="19"/>
      <c r="Q315" s="24"/>
      <c r="R315" s="20"/>
      <c r="S315" s="18"/>
    </row>
    <row r="316" spans="3:19" x14ac:dyDescent="0.2">
      <c r="C316" s="18"/>
      <c r="D316" s="22"/>
      <c r="E316" s="18"/>
      <c r="F316" s="18"/>
      <c r="G316" s="23"/>
      <c r="H316" s="18"/>
      <c r="I316" s="18"/>
      <c r="J316" s="18"/>
      <c r="K316" s="23"/>
      <c r="L316" s="19"/>
      <c r="M316" s="19"/>
      <c r="N316" s="23"/>
      <c r="O316" s="18"/>
      <c r="P316" s="19"/>
      <c r="Q316" s="24"/>
      <c r="R316" s="20"/>
      <c r="S316" s="18"/>
    </row>
    <row r="317" spans="3:19" x14ac:dyDescent="0.2">
      <c r="C317" s="18"/>
      <c r="D317" s="22"/>
      <c r="E317" s="18"/>
      <c r="F317" s="18"/>
      <c r="G317" s="23"/>
      <c r="H317" s="18"/>
      <c r="I317" s="18"/>
      <c r="J317" s="18"/>
      <c r="K317" s="23"/>
      <c r="L317" s="19"/>
      <c r="M317" s="19"/>
      <c r="N317" s="23"/>
      <c r="O317" s="18"/>
      <c r="P317" s="19"/>
      <c r="Q317" s="24"/>
      <c r="R317" s="20"/>
      <c r="S317" s="18"/>
    </row>
    <row r="318" spans="3:19" x14ac:dyDescent="0.2">
      <c r="C318" s="18"/>
      <c r="D318" s="22"/>
      <c r="E318" s="18"/>
      <c r="F318" s="18"/>
      <c r="G318" s="23"/>
      <c r="H318" s="18"/>
      <c r="I318" s="18"/>
      <c r="J318" s="18"/>
      <c r="K318" s="23"/>
      <c r="L318" s="19"/>
      <c r="M318" s="19"/>
      <c r="N318" s="23"/>
      <c r="O318" s="18"/>
      <c r="P318" s="19"/>
      <c r="Q318" s="24"/>
      <c r="R318" s="20"/>
      <c r="S318" s="18"/>
    </row>
    <row r="319" spans="3:19" x14ac:dyDescent="0.2">
      <c r="C319" s="18"/>
      <c r="D319" s="22"/>
      <c r="E319" s="18"/>
      <c r="F319" s="18"/>
      <c r="G319" s="23"/>
      <c r="H319" s="18"/>
      <c r="I319" s="18"/>
      <c r="J319" s="18"/>
      <c r="K319" s="23"/>
      <c r="L319" s="19"/>
      <c r="M319" s="19"/>
      <c r="N319" s="23"/>
      <c r="O319" s="18"/>
      <c r="P319" s="19"/>
      <c r="Q319" s="24"/>
      <c r="R319" s="20"/>
      <c r="S319" s="18"/>
    </row>
    <row r="320" spans="3:19" x14ac:dyDescent="0.2">
      <c r="C320" s="18"/>
      <c r="D320" s="22"/>
      <c r="E320" s="18"/>
      <c r="F320" s="18"/>
      <c r="G320" s="23"/>
      <c r="H320" s="18"/>
      <c r="I320" s="18"/>
      <c r="J320" s="18"/>
      <c r="K320" s="23"/>
      <c r="L320" s="19"/>
      <c r="M320" s="19"/>
      <c r="N320" s="23"/>
      <c r="O320" s="18"/>
      <c r="P320" s="19"/>
      <c r="Q320" s="24"/>
      <c r="R320" s="20"/>
      <c r="S320" s="18"/>
    </row>
    <row r="321" spans="3:19" x14ac:dyDescent="0.2">
      <c r="C321" s="18"/>
      <c r="D321" s="22"/>
      <c r="E321" s="18"/>
      <c r="F321" s="18"/>
      <c r="G321" s="23"/>
      <c r="H321" s="18"/>
      <c r="I321" s="18"/>
      <c r="J321" s="18"/>
      <c r="K321" s="23"/>
      <c r="L321" s="19"/>
      <c r="M321" s="19"/>
      <c r="N321" s="23"/>
      <c r="O321" s="18"/>
      <c r="P321" s="19"/>
      <c r="Q321" s="24"/>
      <c r="R321" s="20"/>
      <c r="S321" s="18"/>
    </row>
    <row r="322" spans="3:19" x14ac:dyDescent="0.2">
      <c r="C322" s="18"/>
      <c r="D322" s="22"/>
      <c r="E322" s="18"/>
      <c r="F322" s="18"/>
      <c r="G322" s="23"/>
      <c r="H322" s="18"/>
      <c r="I322" s="18"/>
      <c r="J322" s="18"/>
      <c r="K322" s="23"/>
      <c r="L322" s="19"/>
      <c r="M322" s="19"/>
      <c r="N322" s="23"/>
      <c r="O322" s="18"/>
      <c r="P322" s="19"/>
      <c r="Q322" s="24"/>
      <c r="R322" s="20"/>
      <c r="S322" s="18"/>
    </row>
    <row r="323" spans="3:19" x14ac:dyDescent="0.2">
      <c r="C323" s="18"/>
      <c r="D323" s="22"/>
      <c r="E323" s="18"/>
      <c r="F323" s="18"/>
      <c r="G323" s="23"/>
      <c r="H323" s="18"/>
      <c r="I323" s="18"/>
      <c r="J323" s="18"/>
      <c r="K323" s="23"/>
      <c r="L323" s="19"/>
      <c r="M323" s="19"/>
      <c r="N323" s="23"/>
      <c r="O323" s="18"/>
      <c r="P323" s="19"/>
      <c r="Q323" s="24"/>
      <c r="R323" s="20"/>
      <c r="S323" s="18"/>
    </row>
    <row r="324" spans="3:19" x14ac:dyDescent="0.2">
      <c r="C324" s="18"/>
      <c r="D324" s="22"/>
      <c r="E324" s="18"/>
      <c r="F324" s="18"/>
      <c r="G324" s="23"/>
      <c r="H324" s="18"/>
      <c r="I324" s="18"/>
      <c r="J324" s="18"/>
      <c r="K324" s="23"/>
      <c r="L324" s="19"/>
      <c r="M324" s="19"/>
      <c r="N324" s="23"/>
      <c r="O324" s="18"/>
      <c r="P324" s="19"/>
      <c r="Q324" s="24"/>
      <c r="R324" s="20"/>
      <c r="S324" s="18"/>
    </row>
    <row r="325" spans="3:19" x14ac:dyDescent="0.2">
      <c r="C325" s="18"/>
      <c r="D325" s="22"/>
      <c r="E325" s="18"/>
      <c r="F325" s="18"/>
      <c r="G325" s="23"/>
      <c r="H325" s="18"/>
      <c r="I325" s="18"/>
      <c r="J325" s="18"/>
      <c r="K325" s="23"/>
      <c r="L325" s="19"/>
      <c r="M325" s="19"/>
      <c r="N325" s="23"/>
      <c r="O325" s="18"/>
      <c r="P325" s="19"/>
      <c r="Q325" s="24"/>
      <c r="R325" s="20"/>
      <c r="S325" s="18"/>
    </row>
    <row r="326" spans="3:19" x14ac:dyDescent="0.2">
      <c r="C326" s="18"/>
      <c r="D326" s="22"/>
      <c r="E326" s="18"/>
      <c r="F326" s="18"/>
      <c r="G326" s="23"/>
      <c r="H326" s="18"/>
      <c r="I326" s="18"/>
      <c r="J326" s="18"/>
      <c r="K326" s="23"/>
      <c r="L326" s="19"/>
      <c r="M326" s="19"/>
      <c r="N326" s="23"/>
      <c r="O326" s="18"/>
      <c r="P326" s="19"/>
      <c r="Q326" s="24"/>
      <c r="R326" s="20"/>
      <c r="S326" s="18"/>
    </row>
    <row r="327" spans="3:19" x14ac:dyDescent="0.2">
      <c r="C327" s="18"/>
      <c r="D327" s="22"/>
      <c r="E327" s="18"/>
      <c r="F327" s="18"/>
      <c r="G327" s="23"/>
      <c r="H327" s="18"/>
      <c r="I327" s="18"/>
      <c r="J327" s="18"/>
      <c r="K327" s="23"/>
      <c r="L327" s="19"/>
      <c r="M327" s="19"/>
      <c r="N327" s="23"/>
      <c r="O327" s="18"/>
      <c r="P327" s="19"/>
      <c r="Q327" s="24"/>
      <c r="R327" s="20"/>
      <c r="S327" s="18"/>
    </row>
    <row r="328" spans="3:19" x14ac:dyDescent="0.2">
      <c r="C328" s="18"/>
      <c r="D328" s="22"/>
      <c r="E328" s="18"/>
      <c r="F328" s="18"/>
      <c r="G328" s="23"/>
      <c r="H328" s="18"/>
      <c r="I328" s="18"/>
      <c r="J328" s="18"/>
      <c r="K328" s="23"/>
      <c r="L328" s="19"/>
      <c r="M328" s="19"/>
      <c r="N328" s="23"/>
      <c r="O328" s="18"/>
      <c r="P328" s="19"/>
      <c r="Q328" s="24"/>
      <c r="R328" s="20"/>
      <c r="S328" s="18"/>
    </row>
    <row r="329" spans="3:19" x14ac:dyDescent="0.2">
      <c r="C329" s="18"/>
      <c r="D329" s="22"/>
      <c r="E329" s="18"/>
      <c r="F329" s="18"/>
      <c r="G329" s="23"/>
      <c r="H329" s="18"/>
      <c r="I329" s="18"/>
      <c r="J329" s="18"/>
      <c r="K329" s="23"/>
      <c r="L329" s="19"/>
      <c r="M329" s="19"/>
      <c r="N329" s="23"/>
      <c r="O329" s="18"/>
      <c r="P329" s="19"/>
      <c r="Q329" s="24"/>
      <c r="R329" s="20"/>
      <c r="S329" s="18"/>
    </row>
    <row r="330" spans="3:19" x14ac:dyDescent="0.2">
      <c r="C330" s="18"/>
      <c r="D330" s="22"/>
      <c r="E330" s="18"/>
      <c r="F330" s="18"/>
      <c r="G330" s="23"/>
      <c r="H330" s="18"/>
      <c r="I330" s="18"/>
      <c r="J330" s="18"/>
      <c r="K330" s="23"/>
      <c r="L330" s="19"/>
      <c r="M330" s="19"/>
      <c r="N330" s="23"/>
      <c r="O330" s="18"/>
      <c r="P330" s="19"/>
      <c r="Q330" s="24"/>
      <c r="R330" s="20"/>
      <c r="S330" s="18"/>
    </row>
    <row r="331" spans="3:19" x14ac:dyDescent="0.2">
      <c r="C331" s="18"/>
      <c r="D331" s="22"/>
      <c r="E331" s="18"/>
      <c r="F331" s="18"/>
      <c r="G331" s="23"/>
      <c r="H331" s="18"/>
      <c r="I331" s="18"/>
      <c r="J331" s="18"/>
      <c r="K331" s="23"/>
      <c r="L331" s="19"/>
      <c r="M331" s="19"/>
      <c r="N331" s="23"/>
      <c r="O331" s="18"/>
      <c r="P331" s="19"/>
      <c r="Q331" s="24"/>
      <c r="R331" s="20"/>
      <c r="S331" s="18"/>
    </row>
    <row r="332" spans="3:19" x14ac:dyDescent="0.2">
      <c r="C332" s="18"/>
      <c r="D332" s="22"/>
      <c r="E332" s="18"/>
      <c r="F332" s="18"/>
      <c r="G332" s="23"/>
      <c r="H332" s="18"/>
      <c r="I332" s="18"/>
      <c r="J332" s="18"/>
      <c r="K332" s="23"/>
      <c r="L332" s="19"/>
      <c r="M332" s="19"/>
      <c r="N332" s="23"/>
      <c r="O332" s="18"/>
      <c r="P332" s="19"/>
      <c r="Q332" s="24"/>
      <c r="R332" s="20"/>
      <c r="S332" s="18"/>
    </row>
    <row r="333" spans="3:19" x14ac:dyDescent="0.2">
      <c r="C333" s="18"/>
      <c r="D333" s="22"/>
      <c r="E333" s="18"/>
      <c r="F333" s="18"/>
      <c r="G333" s="23"/>
      <c r="H333" s="18"/>
      <c r="I333" s="18"/>
      <c r="J333" s="18"/>
      <c r="K333" s="23"/>
      <c r="L333" s="19"/>
      <c r="M333" s="19"/>
      <c r="N333" s="23"/>
      <c r="O333" s="18"/>
      <c r="P333" s="19"/>
      <c r="Q333" s="24"/>
      <c r="R333" s="20"/>
      <c r="S333" s="18"/>
    </row>
    <row r="334" spans="3:19" x14ac:dyDescent="0.2">
      <c r="C334" s="18"/>
      <c r="D334" s="22"/>
      <c r="E334" s="18"/>
      <c r="F334" s="18"/>
      <c r="G334" s="23"/>
      <c r="H334" s="18"/>
      <c r="I334" s="18"/>
      <c r="J334" s="18"/>
      <c r="K334" s="23"/>
      <c r="L334" s="19"/>
      <c r="M334" s="19"/>
      <c r="N334" s="23"/>
      <c r="O334" s="18"/>
      <c r="P334" s="19"/>
      <c r="Q334" s="24"/>
      <c r="R334" s="20"/>
      <c r="S334" s="18"/>
    </row>
    <row r="335" spans="3:19" x14ac:dyDescent="0.2">
      <c r="C335" s="18"/>
      <c r="D335" s="22"/>
      <c r="E335" s="18"/>
      <c r="F335" s="18"/>
      <c r="G335" s="23"/>
      <c r="H335" s="18"/>
      <c r="I335" s="18"/>
      <c r="J335" s="18"/>
      <c r="K335" s="23"/>
      <c r="L335" s="19"/>
      <c r="M335" s="19"/>
      <c r="N335" s="23"/>
      <c r="O335" s="18"/>
      <c r="P335" s="19"/>
      <c r="Q335" s="24"/>
      <c r="R335" s="20"/>
      <c r="S335" s="18"/>
    </row>
    <row r="336" spans="3:19" x14ac:dyDescent="0.2">
      <c r="C336" s="18"/>
      <c r="D336" s="22"/>
      <c r="E336" s="18"/>
      <c r="F336" s="18"/>
      <c r="G336" s="23"/>
      <c r="H336" s="18"/>
      <c r="I336" s="18"/>
      <c r="J336" s="18"/>
      <c r="K336" s="23"/>
      <c r="L336" s="19"/>
      <c r="M336" s="19"/>
      <c r="N336" s="23"/>
      <c r="O336" s="18"/>
      <c r="P336" s="19"/>
      <c r="Q336" s="24"/>
      <c r="R336" s="20"/>
      <c r="S336" s="18"/>
    </row>
    <row r="337" spans="3:19" x14ac:dyDescent="0.2">
      <c r="C337" s="18"/>
      <c r="D337" s="22"/>
      <c r="E337" s="18"/>
      <c r="F337" s="18"/>
      <c r="G337" s="23"/>
      <c r="H337" s="18"/>
      <c r="I337" s="18"/>
      <c r="J337" s="18"/>
      <c r="K337" s="23"/>
      <c r="L337" s="19"/>
      <c r="M337" s="19"/>
      <c r="N337" s="23"/>
      <c r="O337" s="18"/>
      <c r="P337" s="19"/>
      <c r="Q337" s="24"/>
      <c r="R337" s="20"/>
      <c r="S337" s="18"/>
    </row>
    <row r="338" spans="3:19" x14ac:dyDescent="0.2">
      <c r="C338" s="18"/>
      <c r="D338" s="22"/>
      <c r="E338" s="18"/>
      <c r="F338" s="18"/>
      <c r="G338" s="23"/>
      <c r="H338" s="18"/>
      <c r="I338" s="18"/>
      <c r="J338" s="18"/>
      <c r="K338" s="23"/>
      <c r="L338" s="19"/>
      <c r="M338" s="19"/>
      <c r="N338" s="23"/>
      <c r="O338" s="18"/>
      <c r="P338" s="19"/>
      <c r="Q338" s="24"/>
      <c r="R338" s="20"/>
      <c r="S338" s="18"/>
    </row>
    <row r="339" spans="3:19" x14ac:dyDescent="0.2">
      <c r="C339" s="18"/>
      <c r="D339" s="22"/>
      <c r="E339" s="18"/>
      <c r="F339" s="18"/>
      <c r="G339" s="23"/>
      <c r="H339" s="18"/>
      <c r="I339" s="18"/>
      <c r="J339" s="18"/>
      <c r="K339" s="23"/>
      <c r="L339" s="19"/>
      <c r="M339" s="19"/>
      <c r="N339" s="23"/>
      <c r="O339" s="18"/>
      <c r="P339" s="19"/>
      <c r="Q339" s="24"/>
      <c r="R339" s="20"/>
      <c r="S339" s="18"/>
    </row>
    <row r="340" spans="3:19" x14ac:dyDescent="0.2">
      <c r="C340" s="18"/>
      <c r="D340" s="22"/>
      <c r="E340" s="18"/>
      <c r="F340" s="18"/>
      <c r="G340" s="23"/>
      <c r="H340" s="18"/>
      <c r="I340" s="18"/>
      <c r="J340" s="18"/>
      <c r="K340" s="23"/>
      <c r="L340" s="19"/>
      <c r="M340" s="19"/>
      <c r="N340" s="23"/>
      <c r="O340" s="18"/>
      <c r="P340" s="19"/>
      <c r="Q340" s="24"/>
      <c r="R340" s="20"/>
      <c r="S340" s="18"/>
    </row>
    <row r="341" spans="3:19" x14ac:dyDescent="0.2">
      <c r="C341" s="18"/>
      <c r="D341" s="22"/>
      <c r="E341" s="18"/>
      <c r="F341" s="18"/>
      <c r="G341" s="23"/>
      <c r="H341" s="18"/>
      <c r="I341" s="18"/>
      <c r="J341" s="18"/>
      <c r="K341" s="23"/>
      <c r="L341" s="19"/>
      <c r="M341" s="19"/>
      <c r="N341" s="23"/>
      <c r="O341" s="18"/>
      <c r="P341" s="19"/>
      <c r="Q341" s="24"/>
      <c r="R341" s="20"/>
      <c r="S341" s="18"/>
    </row>
    <row r="342" spans="3:19" x14ac:dyDescent="0.2">
      <c r="C342" s="18"/>
      <c r="D342" s="22"/>
      <c r="E342" s="18"/>
      <c r="F342" s="18"/>
      <c r="G342" s="23"/>
      <c r="H342" s="18"/>
      <c r="I342" s="18"/>
      <c r="J342" s="18"/>
      <c r="K342" s="23"/>
      <c r="L342" s="19"/>
      <c r="M342" s="19"/>
      <c r="N342" s="23"/>
      <c r="O342" s="18"/>
      <c r="P342" s="19"/>
      <c r="Q342" s="24"/>
      <c r="R342" s="20"/>
      <c r="S342" s="18"/>
    </row>
    <row r="343" spans="3:19" x14ac:dyDescent="0.2">
      <c r="C343" s="18"/>
      <c r="D343" s="22"/>
      <c r="E343" s="18"/>
      <c r="F343" s="18"/>
      <c r="G343" s="23"/>
      <c r="H343" s="18"/>
      <c r="I343" s="18"/>
      <c r="J343" s="18"/>
      <c r="K343" s="23"/>
      <c r="L343" s="19"/>
      <c r="M343" s="19"/>
      <c r="N343" s="23"/>
      <c r="O343" s="18"/>
      <c r="P343" s="19"/>
      <c r="Q343" s="24"/>
      <c r="R343" s="20"/>
      <c r="S343" s="18"/>
    </row>
    <row r="344" spans="3:19" x14ac:dyDescent="0.2">
      <c r="C344" s="18"/>
      <c r="D344" s="22"/>
      <c r="E344" s="18"/>
      <c r="F344" s="18"/>
      <c r="G344" s="23"/>
      <c r="H344" s="18"/>
      <c r="I344" s="18"/>
      <c r="J344" s="18"/>
      <c r="K344" s="23"/>
      <c r="L344" s="19"/>
      <c r="M344" s="19"/>
      <c r="N344" s="23"/>
      <c r="O344" s="18"/>
      <c r="P344" s="19"/>
      <c r="Q344" s="24"/>
      <c r="R344" s="20"/>
      <c r="S344" s="18"/>
    </row>
    <row r="345" spans="3:19" x14ac:dyDescent="0.2">
      <c r="C345" s="18"/>
      <c r="D345" s="22"/>
      <c r="E345" s="18"/>
      <c r="F345" s="18"/>
      <c r="G345" s="23"/>
      <c r="H345" s="18"/>
      <c r="I345" s="18"/>
      <c r="J345" s="18"/>
      <c r="K345" s="23"/>
      <c r="L345" s="19"/>
      <c r="M345" s="19"/>
      <c r="N345" s="23"/>
      <c r="O345" s="18"/>
      <c r="P345" s="19"/>
      <c r="Q345" s="24"/>
      <c r="R345" s="20"/>
      <c r="S345" s="18"/>
    </row>
    <row r="346" spans="3:19" x14ac:dyDescent="0.2">
      <c r="C346" s="18"/>
      <c r="D346" s="22"/>
      <c r="E346" s="18"/>
      <c r="F346" s="18"/>
      <c r="G346" s="23"/>
      <c r="H346" s="18"/>
      <c r="I346" s="18"/>
      <c r="J346" s="18"/>
      <c r="K346" s="23"/>
      <c r="L346" s="19"/>
      <c r="M346" s="19"/>
      <c r="N346" s="23"/>
      <c r="O346" s="18"/>
      <c r="P346" s="19"/>
      <c r="Q346" s="24"/>
      <c r="R346" s="20"/>
      <c r="S346" s="18"/>
    </row>
    <row r="347" spans="3:19" x14ac:dyDescent="0.2">
      <c r="C347" s="18"/>
      <c r="D347" s="22"/>
      <c r="E347" s="18"/>
      <c r="F347" s="18"/>
      <c r="G347" s="23"/>
      <c r="H347" s="18"/>
      <c r="I347" s="18"/>
      <c r="J347" s="18"/>
      <c r="K347" s="23"/>
      <c r="L347" s="19"/>
      <c r="M347" s="19"/>
      <c r="N347" s="23"/>
      <c r="O347" s="18"/>
      <c r="P347" s="19"/>
      <c r="Q347" s="24"/>
      <c r="R347" s="20"/>
      <c r="S347" s="18"/>
    </row>
    <row r="348" spans="3:19" x14ac:dyDescent="0.2">
      <c r="C348" s="18"/>
      <c r="D348" s="22"/>
      <c r="E348" s="18"/>
      <c r="F348" s="18"/>
      <c r="G348" s="23"/>
      <c r="H348" s="18"/>
      <c r="I348" s="18"/>
      <c r="J348" s="18"/>
      <c r="K348" s="23"/>
      <c r="L348" s="19"/>
      <c r="M348" s="19"/>
      <c r="N348" s="23"/>
      <c r="O348" s="18"/>
      <c r="P348" s="19"/>
      <c r="Q348" s="24"/>
      <c r="R348" s="20"/>
      <c r="S348" s="18"/>
    </row>
    <row r="349" spans="3:19" x14ac:dyDescent="0.2">
      <c r="C349" s="18"/>
      <c r="D349" s="22"/>
      <c r="E349" s="18"/>
      <c r="F349" s="18"/>
      <c r="G349" s="23"/>
      <c r="H349" s="18"/>
      <c r="I349" s="18"/>
      <c r="J349" s="18"/>
      <c r="K349" s="23"/>
      <c r="L349" s="19"/>
      <c r="M349" s="19"/>
      <c r="N349" s="23"/>
      <c r="O349" s="18"/>
      <c r="P349" s="19"/>
      <c r="Q349" s="24"/>
      <c r="R349" s="20"/>
      <c r="S349" s="18"/>
    </row>
    <row r="350" spans="3:19" x14ac:dyDescent="0.2">
      <c r="C350" s="18"/>
      <c r="D350" s="22"/>
      <c r="E350" s="18"/>
      <c r="F350" s="18"/>
      <c r="G350" s="23"/>
      <c r="H350" s="18"/>
      <c r="I350" s="18"/>
      <c r="J350" s="18"/>
      <c r="K350" s="23"/>
      <c r="L350" s="19"/>
      <c r="M350" s="19"/>
      <c r="N350" s="23"/>
      <c r="O350" s="18"/>
      <c r="P350" s="19"/>
      <c r="Q350" s="24"/>
      <c r="R350" s="20"/>
      <c r="S350" s="18"/>
    </row>
    <row r="351" spans="3:19" x14ac:dyDescent="0.2">
      <c r="C351" s="18"/>
      <c r="D351" s="22"/>
      <c r="E351" s="18"/>
      <c r="F351" s="18"/>
      <c r="G351" s="23"/>
      <c r="H351" s="18"/>
      <c r="I351" s="18"/>
      <c r="J351" s="18"/>
      <c r="K351" s="23"/>
      <c r="L351" s="19"/>
      <c r="M351" s="19"/>
      <c r="N351" s="23"/>
      <c r="O351" s="18"/>
      <c r="P351" s="19"/>
      <c r="Q351" s="24"/>
      <c r="R351" s="20"/>
      <c r="S351" s="18"/>
    </row>
    <row r="352" spans="3:19" x14ac:dyDescent="0.2">
      <c r="C352" s="18"/>
      <c r="D352" s="22"/>
      <c r="E352" s="18"/>
      <c r="F352" s="18"/>
      <c r="G352" s="23"/>
      <c r="H352" s="18"/>
      <c r="I352" s="18"/>
      <c r="J352" s="18"/>
      <c r="K352" s="23"/>
      <c r="L352" s="19"/>
      <c r="M352" s="19"/>
      <c r="N352" s="23"/>
      <c r="O352" s="18"/>
      <c r="P352" s="19"/>
      <c r="Q352" s="24"/>
      <c r="R352" s="20"/>
      <c r="S352" s="18"/>
    </row>
    <row r="353" spans="3:19" x14ac:dyDescent="0.2">
      <c r="C353" s="18"/>
      <c r="D353" s="22"/>
      <c r="E353" s="18"/>
      <c r="F353" s="18"/>
      <c r="G353" s="23"/>
      <c r="H353" s="18"/>
      <c r="I353" s="18"/>
      <c r="J353" s="18"/>
      <c r="K353" s="23"/>
      <c r="L353" s="19"/>
      <c r="M353" s="19"/>
      <c r="N353" s="23"/>
      <c r="O353" s="18"/>
      <c r="P353" s="19"/>
      <c r="Q353" s="24"/>
      <c r="R353" s="20"/>
      <c r="S353" s="18"/>
    </row>
    <row r="354" spans="3:19" x14ac:dyDescent="0.2">
      <c r="C354" s="18"/>
      <c r="D354" s="22"/>
      <c r="E354" s="18"/>
      <c r="F354" s="18"/>
      <c r="G354" s="23"/>
      <c r="H354" s="18"/>
      <c r="I354" s="18"/>
      <c r="J354" s="18"/>
      <c r="K354" s="23"/>
      <c r="L354" s="19"/>
      <c r="M354" s="19"/>
      <c r="N354" s="23"/>
      <c r="O354" s="18"/>
      <c r="P354" s="19"/>
      <c r="Q354" s="24"/>
      <c r="R354" s="20"/>
      <c r="S354" s="18"/>
    </row>
    <row r="355" spans="3:19" x14ac:dyDescent="0.2">
      <c r="C355" s="18"/>
      <c r="D355" s="22"/>
      <c r="E355" s="18"/>
      <c r="F355" s="18"/>
      <c r="G355" s="23"/>
      <c r="H355" s="18"/>
      <c r="I355" s="18"/>
      <c r="J355" s="18"/>
      <c r="K355" s="23"/>
      <c r="L355" s="19"/>
      <c r="M355" s="19"/>
      <c r="N355" s="23"/>
      <c r="O355" s="18"/>
      <c r="P355" s="19"/>
      <c r="Q355" s="24"/>
      <c r="R355" s="20"/>
      <c r="S355" s="18"/>
    </row>
    <row r="356" spans="3:19" x14ac:dyDescent="0.2">
      <c r="C356" s="18"/>
      <c r="D356" s="22"/>
      <c r="E356" s="18"/>
      <c r="F356" s="18"/>
      <c r="G356" s="23"/>
      <c r="H356" s="18"/>
      <c r="I356" s="18"/>
      <c r="J356" s="18"/>
      <c r="K356" s="23"/>
      <c r="L356" s="19"/>
      <c r="M356" s="19"/>
      <c r="N356" s="23"/>
      <c r="O356" s="18"/>
      <c r="P356" s="19"/>
      <c r="Q356" s="24"/>
      <c r="R356" s="20"/>
      <c r="S356" s="18"/>
    </row>
    <row r="357" spans="3:19" x14ac:dyDescent="0.2">
      <c r="C357" s="18"/>
      <c r="D357" s="22"/>
      <c r="E357" s="18"/>
      <c r="F357" s="18"/>
      <c r="G357" s="23"/>
      <c r="H357" s="18"/>
      <c r="I357" s="18"/>
      <c r="J357" s="18"/>
      <c r="K357" s="23"/>
      <c r="L357" s="19"/>
      <c r="M357" s="19"/>
      <c r="N357" s="23"/>
      <c r="O357" s="18"/>
      <c r="P357" s="19"/>
      <c r="Q357" s="24"/>
      <c r="R357" s="20"/>
      <c r="S357" s="18"/>
    </row>
    <row r="358" spans="3:19" x14ac:dyDescent="0.2">
      <c r="C358" s="18"/>
      <c r="D358" s="22"/>
      <c r="E358" s="18"/>
      <c r="F358" s="18"/>
      <c r="G358" s="23"/>
      <c r="H358" s="18"/>
      <c r="I358" s="18"/>
      <c r="J358" s="18"/>
      <c r="K358" s="23"/>
      <c r="L358" s="19"/>
      <c r="M358" s="19"/>
      <c r="N358" s="23"/>
      <c r="O358" s="18"/>
      <c r="P358" s="19"/>
      <c r="Q358" s="24"/>
      <c r="R358" s="20"/>
      <c r="S358" s="18"/>
    </row>
    <row r="359" spans="3:19" x14ac:dyDescent="0.2">
      <c r="C359" s="18"/>
      <c r="D359" s="22"/>
      <c r="E359" s="18"/>
      <c r="F359" s="18"/>
      <c r="G359" s="23"/>
      <c r="H359" s="18"/>
      <c r="I359" s="18"/>
      <c r="J359" s="18"/>
      <c r="K359" s="23"/>
      <c r="L359" s="19"/>
      <c r="M359" s="19"/>
      <c r="N359" s="23"/>
      <c r="O359" s="18"/>
      <c r="P359" s="19"/>
      <c r="Q359" s="24"/>
      <c r="R359" s="20"/>
      <c r="S359" s="18"/>
    </row>
    <row r="360" spans="3:19" x14ac:dyDescent="0.2">
      <c r="C360" s="18"/>
      <c r="D360" s="22"/>
      <c r="E360" s="18"/>
      <c r="F360" s="18"/>
      <c r="G360" s="23"/>
      <c r="H360" s="18"/>
      <c r="I360" s="18"/>
      <c r="J360" s="18"/>
      <c r="K360" s="23"/>
      <c r="L360" s="19"/>
      <c r="M360" s="19"/>
      <c r="N360" s="23"/>
      <c r="O360" s="18"/>
      <c r="P360" s="19"/>
      <c r="Q360" s="24"/>
      <c r="R360" s="20"/>
      <c r="S360" s="18"/>
    </row>
    <row r="361" spans="3:19" x14ac:dyDescent="0.2">
      <c r="C361" s="18"/>
      <c r="D361" s="22"/>
      <c r="E361" s="18"/>
      <c r="F361" s="18"/>
      <c r="G361" s="23"/>
      <c r="H361" s="18"/>
      <c r="I361" s="18"/>
      <c r="J361" s="18"/>
      <c r="K361" s="23"/>
      <c r="L361" s="19"/>
      <c r="M361" s="19"/>
      <c r="N361" s="23"/>
      <c r="O361" s="18"/>
      <c r="P361" s="19"/>
      <c r="Q361" s="24"/>
      <c r="R361" s="20"/>
      <c r="S361" s="18"/>
    </row>
    <row r="362" spans="3:19" x14ac:dyDescent="0.2">
      <c r="C362" s="18"/>
      <c r="D362" s="22"/>
      <c r="E362" s="18"/>
      <c r="F362" s="18"/>
      <c r="G362" s="23"/>
      <c r="H362" s="18"/>
      <c r="I362" s="18"/>
      <c r="J362" s="18"/>
      <c r="K362" s="23"/>
      <c r="L362" s="19"/>
      <c r="M362" s="19"/>
      <c r="N362" s="23"/>
      <c r="O362" s="18"/>
      <c r="P362" s="19"/>
      <c r="Q362" s="24"/>
      <c r="R362" s="20"/>
      <c r="S362" s="18"/>
    </row>
    <row r="363" spans="3:19" x14ac:dyDescent="0.2">
      <c r="C363" s="18"/>
      <c r="D363" s="22"/>
      <c r="E363" s="18"/>
      <c r="F363" s="18"/>
      <c r="G363" s="23"/>
      <c r="H363" s="18"/>
      <c r="I363" s="18"/>
      <c r="J363" s="18"/>
      <c r="K363" s="23"/>
      <c r="L363" s="19"/>
      <c r="M363" s="19"/>
      <c r="N363" s="23"/>
      <c r="O363" s="18"/>
      <c r="P363" s="19"/>
      <c r="Q363" s="24"/>
      <c r="R363" s="20"/>
      <c r="S363" s="18"/>
    </row>
    <row r="364" spans="3:19" x14ac:dyDescent="0.2">
      <c r="C364" s="18"/>
      <c r="D364" s="22"/>
      <c r="E364" s="18"/>
      <c r="F364" s="18"/>
      <c r="G364" s="23"/>
      <c r="H364" s="18"/>
      <c r="I364" s="18"/>
      <c r="J364" s="18"/>
      <c r="K364" s="23"/>
      <c r="L364" s="19"/>
      <c r="M364" s="19"/>
      <c r="N364" s="23"/>
      <c r="O364" s="18"/>
      <c r="P364" s="19"/>
      <c r="Q364" s="24"/>
      <c r="R364" s="20"/>
      <c r="S364" s="18"/>
    </row>
    <row r="365" spans="3:19" x14ac:dyDescent="0.2">
      <c r="C365" s="18"/>
      <c r="D365" s="22"/>
      <c r="E365" s="18"/>
      <c r="F365" s="18"/>
      <c r="G365" s="23"/>
      <c r="H365" s="18"/>
      <c r="I365" s="18"/>
      <c r="J365" s="18"/>
      <c r="K365" s="23"/>
      <c r="L365" s="19"/>
      <c r="M365" s="19"/>
      <c r="N365" s="23"/>
      <c r="O365" s="18"/>
      <c r="P365" s="19"/>
      <c r="Q365" s="24"/>
      <c r="R365" s="20"/>
      <c r="S365" s="18"/>
    </row>
    <row r="366" spans="3:19" x14ac:dyDescent="0.2">
      <c r="C366" s="18"/>
      <c r="D366" s="22"/>
      <c r="E366" s="18"/>
      <c r="F366" s="18"/>
      <c r="G366" s="23"/>
      <c r="H366" s="18"/>
      <c r="I366" s="18"/>
      <c r="J366" s="18"/>
      <c r="K366" s="23"/>
      <c r="L366" s="19"/>
      <c r="M366" s="19"/>
      <c r="N366" s="23"/>
      <c r="O366" s="18"/>
      <c r="P366" s="19"/>
      <c r="Q366" s="24"/>
      <c r="R366" s="20"/>
      <c r="S366" s="18"/>
    </row>
    <row r="367" spans="3:19" x14ac:dyDescent="0.2">
      <c r="C367" s="18"/>
      <c r="D367" s="22"/>
      <c r="E367" s="18"/>
      <c r="F367" s="18"/>
      <c r="G367" s="23"/>
      <c r="H367" s="18"/>
      <c r="I367" s="18"/>
      <c r="J367" s="18"/>
      <c r="K367" s="23"/>
      <c r="L367" s="19"/>
      <c r="M367" s="19"/>
      <c r="N367" s="23"/>
      <c r="O367" s="18"/>
      <c r="P367" s="19"/>
      <c r="Q367" s="24"/>
      <c r="R367" s="20"/>
      <c r="S367" s="18"/>
    </row>
    <row r="368" spans="3:19" x14ac:dyDescent="0.2">
      <c r="C368" s="18"/>
      <c r="D368" s="22"/>
      <c r="E368" s="18"/>
      <c r="F368" s="18"/>
      <c r="G368" s="23"/>
      <c r="H368" s="18"/>
      <c r="I368" s="18"/>
      <c r="J368" s="18"/>
      <c r="K368" s="23"/>
      <c r="L368" s="19"/>
      <c r="M368" s="19"/>
      <c r="N368" s="23"/>
      <c r="O368" s="18"/>
      <c r="P368" s="19"/>
      <c r="Q368" s="24"/>
      <c r="R368" s="20"/>
      <c r="S368" s="18"/>
    </row>
    <row r="369" spans="3:19" x14ac:dyDescent="0.2">
      <c r="C369" s="18"/>
      <c r="D369" s="22"/>
      <c r="E369" s="18"/>
      <c r="F369" s="18"/>
      <c r="G369" s="23"/>
      <c r="H369" s="18"/>
      <c r="I369" s="18"/>
      <c r="J369" s="18"/>
      <c r="K369" s="23"/>
      <c r="L369" s="19"/>
      <c r="M369" s="19"/>
      <c r="N369" s="23"/>
      <c r="O369" s="18"/>
      <c r="P369" s="19"/>
      <c r="Q369" s="24"/>
      <c r="R369" s="20"/>
      <c r="S369" s="18"/>
    </row>
    <row r="370" spans="3:19" x14ac:dyDescent="0.2">
      <c r="C370" s="18"/>
      <c r="D370" s="22"/>
      <c r="E370" s="18"/>
      <c r="F370" s="18"/>
      <c r="G370" s="23"/>
      <c r="H370" s="18"/>
      <c r="I370" s="18"/>
      <c r="J370" s="18"/>
      <c r="K370" s="23"/>
      <c r="L370" s="19"/>
      <c r="M370" s="19"/>
      <c r="N370" s="23"/>
      <c r="O370" s="18"/>
      <c r="P370" s="19"/>
      <c r="Q370" s="24"/>
      <c r="R370" s="20"/>
      <c r="S370" s="18"/>
    </row>
    <row r="371" spans="3:19" x14ac:dyDescent="0.2">
      <c r="C371" s="18"/>
      <c r="D371" s="22"/>
      <c r="E371" s="18"/>
      <c r="F371" s="18"/>
      <c r="G371" s="23"/>
      <c r="H371" s="18"/>
      <c r="I371" s="18"/>
      <c r="J371" s="18"/>
      <c r="K371" s="23"/>
      <c r="L371" s="19"/>
      <c r="M371" s="19"/>
      <c r="N371" s="23"/>
      <c r="O371" s="18"/>
      <c r="P371" s="19"/>
      <c r="Q371" s="24"/>
      <c r="R371" s="20"/>
      <c r="S371" s="18"/>
    </row>
    <row r="372" spans="3:19" x14ac:dyDescent="0.2">
      <c r="C372" s="18"/>
      <c r="D372" s="22"/>
      <c r="E372" s="18"/>
      <c r="F372" s="18"/>
      <c r="G372" s="23"/>
      <c r="H372" s="18"/>
      <c r="I372" s="18"/>
      <c r="J372" s="18"/>
      <c r="K372" s="23"/>
      <c r="L372" s="19"/>
      <c r="M372" s="19"/>
      <c r="N372" s="23"/>
      <c r="O372" s="18"/>
      <c r="P372" s="19"/>
      <c r="Q372" s="24"/>
      <c r="R372" s="20"/>
      <c r="S372" s="18"/>
    </row>
    <row r="373" spans="3:19" x14ac:dyDescent="0.2">
      <c r="C373" s="18"/>
      <c r="D373" s="22"/>
      <c r="E373" s="18"/>
      <c r="F373" s="18"/>
      <c r="G373" s="23"/>
      <c r="H373" s="18"/>
      <c r="I373" s="18"/>
      <c r="J373" s="18"/>
      <c r="K373" s="23"/>
      <c r="L373" s="19"/>
      <c r="M373" s="19"/>
      <c r="N373" s="23"/>
      <c r="O373" s="18"/>
      <c r="P373" s="19"/>
      <c r="Q373" s="24"/>
      <c r="R373" s="20"/>
      <c r="S373" s="18"/>
    </row>
    <row r="374" spans="3:19" x14ac:dyDescent="0.2">
      <c r="C374" s="18"/>
      <c r="D374" s="22"/>
      <c r="E374" s="18"/>
      <c r="F374" s="18"/>
      <c r="G374" s="23"/>
      <c r="H374" s="18"/>
      <c r="I374" s="18"/>
      <c r="J374" s="18"/>
      <c r="K374" s="23"/>
      <c r="L374" s="19"/>
      <c r="M374" s="19"/>
      <c r="N374" s="23"/>
      <c r="O374" s="18"/>
      <c r="P374" s="19"/>
      <c r="Q374" s="24"/>
      <c r="R374" s="20"/>
      <c r="S374" s="18"/>
    </row>
    <row r="375" spans="3:19" x14ac:dyDescent="0.2">
      <c r="C375" s="18"/>
      <c r="D375" s="22"/>
      <c r="E375" s="18"/>
      <c r="F375" s="18"/>
      <c r="G375" s="23"/>
      <c r="H375" s="18"/>
      <c r="I375" s="18"/>
      <c r="J375" s="18"/>
      <c r="K375" s="23"/>
      <c r="L375" s="19"/>
      <c r="M375" s="19"/>
      <c r="N375" s="23"/>
      <c r="O375" s="18"/>
      <c r="P375" s="19"/>
      <c r="Q375" s="24"/>
      <c r="R375" s="20"/>
      <c r="S375" s="18"/>
    </row>
    <row r="376" spans="3:19" x14ac:dyDescent="0.2">
      <c r="C376" s="18"/>
      <c r="D376" s="22"/>
      <c r="E376" s="18"/>
      <c r="F376" s="18"/>
      <c r="G376" s="23"/>
      <c r="H376" s="18"/>
      <c r="I376" s="18"/>
      <c r="J376" s="18"/>
      <c r="K376" s="23"/>
      <c r="L376" s="19"/>
      <c r="M376" s="19"/>
      <c r="N376" s="23"/>
      <c r="O376" s="18"/>
      <c r="P376" s="19"/>
      <c r="Q376" s="24"/>
      <c r="R376" s="20"/>
      <c r="S376" s="18"/>
    </row>
    <row r="377" spans="3:19" x14ac:dyDescent="0.2">
      <c r="C377" s="18"/>
      <c r="D377" s="22"/>
      <c r="E377" s="18"/>
      <c r="F377" s="18"/>
      <c r="G377" s="23"/>
      <c r="H377" s="18"/>
      <c r="I377" s="18"/>
      <c r="J377" s="18"/>
      <c r="K377" s="23"/>
      <c r="L377" s="19"/>
      <c r="M377" s="19"/>
      <c r="N377" s="23"/>
      <c r="O377" s="18"/>
      <c r="P377" s="19"/>
      <c r="Q377" s="24"/>
      <c r="R377" s="20"/>
      <c r="S377" s="18"/>
    </row>
    <row r="378" spans="3:19" x14ac:dyDescent="0.2">
      <c r="C378" s="18"/>
      <c r="D378" s="22"/>
      <c r="E378" s="18"/>
      <c r="F378" s="18"/>
      <c r="G378" s="23"/>
      <c r="H378" s="18"/>
      <c r="I378" s="18"/>
      <c r="J378" s="18"/>
      <c r="K378" s="23"/>
      <c r="L378" s="19"/>
      <c r="M378" s="19"/>
      <c r="N378" s="23"/>
      <c r="O378" s="18"/>
      <c r="P378" s="19"/>
      <c r="Q378" s="24"/>
      <c r="R378" s="20"/>
      <c r="S378" s="18"/>
    </row>
    <row r="379" spans="3:19" x14ac:dyDescent="0.2">
      <c r="C379" s="18"/>
      <c r="D379" s="22"/>
      <c r="E379" s="18"/>
      <c r="F379" s="18"/>
      <c r="G379" s="23"/>
      <c r="H379" s="18"/>
      <c r="I379" s="18"/>
      <c r="J379" s="18"/>
      <c r="K379" s="23"/>
      <c r="L379" s="19"/>
      <c r="M379" s="19"/>
      <c r="N379" s="23"/>
      <c r="O379" s="18"/>
      <c r="P379" s="19"/>
      <c r="Q379" s="24"/>
      <c r="R379" s="20"/>
      <c r="S379" s="18"/>
    </row>
    <row r="380" spans="3:19" x14ac:dyDescent="0.2">
      <c r="C380" s="18"/>
      <c r="D380" s="22"/>
      <c r="E380" s="18"/>
      <c r="F380" s="18"/>
      <c r="G380" s="23"/>
      <c r="H380" s="18"/>
      <c r="I380" s="18"/>
      <c r="J380" s="18"/>
      <c r="K380" s="23"/>
      <c r="L380" s="19"/>
      <c r="M380" s="19"/>
      <c r="N380" s="23"/>
      <c r="O380" s="18"/>
      <c r="P380" s="19"/>
      <c r="Q380" s="24"/>
      <c r="R380" s="20"/>
      <c r="S380" s="18"/>
    </row>
    <row r="381" spans="3:19" x14ac:dyDescent="0.2">
      <c r="C381" s="18"/>
      <c r="D381" s="22"/>
      <c r="E381" s="18"/>
      <c r="F381" s="18"/>
      <c r="G381" s="23"/>
      <c r="H381" s="18"/>
      <c r="I381" s="18"/>
      <c r="J381" s="18"/>
      <c r="K381" s="23"/>
      <c r="L381" s="19"/>
      <c r="M381" s="19"/>
      <c r="N381" s="23"/>
      <c r="O381" s="18"/>
      <c r="P381" s="19"/>
      <c r="Q381" s="24"/>
      <c r="R381" s="20"/>
      <c r="S381" s="18"/>
    </row>
    <row r="382" spans="3:19" x14ac:dyDescent="0.2">
      <c r="C382" s="18"/>
      <c r="D382" s="22"/>
      <c r="E382" s="18"/>
      <c r="F382" s="18"/>
      <c r="G382" s="23"/>
      <c r="H382" s="18"/>
      <c r="I382" s="18"/>
      <c r="J382" s="18"/>
      <c r="K382" s="23"/>
      <c r="L382" s="19"/>
      <c r="M382" s="19"/>
      <c r="N382" s="23"/>
      <c r="O382" s="18"/>
      <c r="P382" s="19"/>
      <c r="Q382" s="24"/>
      <c r="R382" s="20"/>
      <c r="S382" s="18"/>
    </row>
    <row r="383" spans="3:19" x14ac:dyDescent="0.2">
      <c r="C383" s="18"/>
      <c r="D383" s="22"/>
      <c r="E383" s="18"/>
      <c r="F383" s="18"/>
      <c r="G383" s="23"/>
      <c r="H383" s="18"/>
      <c r="I383" s="18"/>
      <c r="J383" s="18"/>
      <c r="K383" s="23"/>
      <c r="L383" s="19"/>
      <c r="M383" s="19"/>
      <c r="N383" s="23"/>
      <c r="O383" s="18"/>
      <c r="P383" s="19"/>
      <c r="Q383" s="24"/>
      <c r="R383" s="20"/>
      <c r="S383" s="18"/>
    </row>
    <row r="384" spans="3:19" x14ac:dyDescent="0.2">
      <c r="C384" s="18"/>
      <c r="D384" s="22"/>
      <c r="E384" s="18"/>
      <c r="F384" s="18"/>
      <c r="G384" s="23"/>
      <c r="H384" s="18"/>
      <c r="I384" s="18"/>
      <c r="J384" s="18"/>
      <c r="K384" s="23"/>
      <c r="L384" s="19"/>
      <c r="M384" s="19"/>
      <c r="N384" s="23"/>
      <c r="O384" s="18"/>
      <c r="P384" s="19"/>
      <c r="Q384" s="24"/>
      <c r="R384" s="20"/>
      <c r="S384" s="18"/>
    </row>
    <row r="385" spans="3:19" x14ac:dyDescent="0.2">
      <c r="C385" s="18"/>
      <c r="D385" s="22"/>
      <c r="E385" s="18"/>
      <c r="F385" s="18"/>
      <c r="G385" s="23"/>
      <c r="H385" s="18"/>
      <c r="I385" s="18"/>
      <c r="J385" s="18"/>
      <c r="K385" s="23"/>
      <c r="L385" s="19"/>
      <c r="M385" s="19"/>
      <c r="N385" s="23"/>
      <c r="O385" s="18"/>
      <c r="P385" s="19"/>
      <c r="Q385" s="24"/>
      <c r="R385" s="20"/>
      <c r="S385" s="18"/>
    </row>
    <row r="386" spans="3:19" x14ac:dyDescent="0.2">
      <c r="C386" s="18"/>
      <c r="D386" s="22"/>
      <c r="E386" s="18"/>
      <c r="F386" s="18"/>
      <c r="G386" s="23"/>
      <c r="H386" s="18"/>
      <c r="I386" s="18"/>
      <c r="J386" s="18"/>
      <c r="K386" s="23"/>
      <c r="L386" s="19"/>
      <c r="M386" s="19"/>
      <c r="N386" s="23"/>
      <c r="O386" s="18"/>
      <c r="P386" s="19"/>
      <c r="Q386" s="24"/>
      <c r="R386" s="20"/>
      <c r="S386" s="18"/>
    </row>
    <row r="387" spans="3:19" x14ac:dyDescent="0.2">
      <c r="C387" s="18"/>
      <c r="D387" s="22"/>
      <c r="E387" s="18"/>
      <c r="F387" s="18"/>
      <c r="G387" s="23"/>
      <c r="H387" s="18"/>
      <c r="I387" s="18"/>
      <c r="J387" s="18"/>
      <c r="K387" s="23"/>
      <c r="L387" s="19"/>
      <c r="M387" s="19"/>
      <c r="N387" s="23"/>
      <c r="O387" s="18"/>
      <c r="P387" s="19"/>
      <c r="Q387" s="24"/>
      <c r="R387" s="20"/>
      <c r="S387" s="18"/>
    </row>
    <row r="388" spans="3:19" x14ac:dyDescent="0.2">
      <c r="C388" s="18"/>
      <c r="D388" s="22"/>
      <c r="E388" s="18"/>
      <c r="F388" s="18"/>
      <c r="G388" s="23"/>
      <c r="H388" s="18"/>
      <c r="I388" s="18"/>
      <c r="J388" s="18"/>
      <c r="K388" s="23"/>
      <c r="L388" s="19"/>
      <c r="M388" s="19"/>
      <c r="N388" s="23"/>
      <c r="O388" s="18"/>
      <c r="P388" s="19"/>
      <c r="Q388" s="24"/>
      <c r="R388" s="20"/>
      <c r="S388" s="18"/>
    </row>
    <row r="389" spans="3:19" x14ac:dyDescent="0.2">
      <c r="C389" s="18"/>
      <c r="D389" s="22"/>
      <c r="E389" s="18"/>
      <c r="F389" s="18"/>
      <c r="G389" s="23"/>
      <c r="H389" s="18"/>
      <c r="I389" s="18"/>
      <c r="J389" s="18"/>
      <c r="K389" s="23"/>
      <c r="L389" s="19"/>
      <c r="M389" s="19"/>
      <c r="N389" s="23"/>
      <c r="O389" s="18"/>
      <c r="P389" s="19"/>
      <c r="Q389" s="24"/>
      <c r="R389" s="20"/>
      <c r="S389" s="18"/>
    </row>
    <row r="390" spans="3:19" x14ac:dyDescent="0.2">
      <c r="C390" s="18"/>
      <c r="D390" s="22"/>
      <c r="E390" s="18"/>
      <c r="F390" s="18"/>
      <c r="G390" s="23"/>
      <c r="H390" s="18"/>
      <c r="I390" s="18"/>
      <c r="J390" s="18"/>
      <c r="K390" s="23"/>
      <c r="L390" s="19"/>
      <c r="M390" s="19"/>
      <c r="N390" s="23"/>
      <c r="O390" s="18"/>
      <c r="P390" s="19"/>
      <c r="Q390" s="24"/>
      <c r="R390" s="20"/>
      <c r="S390" s="18"/>
    </row>
    <row r="391" spans="3:19" x14ac:dyDescent="0.2">
      <c r="C391" s="18"/>
      <c r="D391" s="22"/>
      <c r="E391" s="18"/>
      <c r="F391" s="18"/>
      <c r="G391" s="23"/>
      <c r="H391" s="18"/>
      <c r="I391" s="18"/>
      <c r="J391" s="18"/>
      <c r="K391" s="23"/>
      <c r="L391" s="19"/>
      <c r="M391" s="19"/>
      <c r="N391" s="23"/>
      <c r="O391" s="18"/>
      <c r="P391" s="19"/>
      <c r="Q391" s="24"/>
      <c r="R391" s="20"/>
      <c r="S391" s="18"/>
    </row>
    <row r="392" spans="3:19" x14ac:dyDescent="0.2">
      <c r="C392" s="18"/>
      <c r="D392" s="22"/>
      <c r="E392" s="18"/>
      <c r="F392" s="18"/>
      <c r="G392" s="23"/>
      <c r="H392" s="18"/>
      <c r="I392" s="18"/>
      <c r="J392" s="18"/>
      <c r="K392" s="23"/>
      <c r="L392" s="19"/>
      <c r="M392" s="19"/>
      <c r="N392" s="23"/>
      <c r="O392" s="18"/>
      <c r="P392" s="19"/>
      <c r="Q392" s="24"/>
      <c r="R392" s="20"/>
      <c r="S392" s="18"/>
    </row>
    <row r="393" spans="3:19" x14ac:dyDescent="0.2">
      <c r="C393" s="18"/>
      <c r="D393" s="22"/>
      <c r="E393" s="18"/>
      <c r="F393" s="18"/>
      <c r="G393" s="23"/>
      <c r="H393" s="18"/>
      <c r="I393" s="18"/>
      <c r="J393" s="18"/>
      <c r="K393" s="23"/>
      <c r="L393" s="19"/>
      <c r="M393" s="19"/>
      <c r="N393" s="23"/>
      <c r="O393" s="18"/>
      <c r="P393" s="19"/>
      <c r="Q393" s="24"/>
      <c r="R393" s="20"/>
      <c r="S393" s="18"/>
    </row>
    <row r="394" spans="3:19" x14ac:dyDescent="0.2">
      <c r="C394" s="18"/>
      <c r="D394" s="22"/>
      <c r="E394" s="18"/>
      <c r="F394" s="18"/>
      <c r="G394" s="23"/>
      <c r="H394" s="18"/>
      <c r="I394" s="18"/>
      <c r="J394" s="18"/>
      <c r="K394" s="23"/>
      <c r="L394" s="19"/>
      <c r="M394" s="19"/>
      <c r="N394" s="23"/>
      <c r="O394" s="18"/>
      <c r="P394" s="19"/>
      <c r="Q394" s="24"/>
      <c r="R394" s="20"/>
      <c r="S394" s="18"/>
    </row>
    <row r="395" spans="3:19" x14ac:dyDescent="0.2">
      <c r="C395" s="18"/>
      <c r="D395" s="22"/>
      <c r="E395" s="18"/>
      <c r="F395" s="18"/>
      <c r="G395" s="23"/>
      <c r="H395" s="18"/>
      <c r="I395" s="18"/>
      <c r="J395" s="18"/>
      <c r="K395" s="23"/>
      <c r="L395" s="19"/>
      <c r="M395" s="19"/>
      <c r="N395" s="23"/>
      <c r="O395" s="18"/>
      <c r="P395" s="19"/>
      <c r="Q395" s="24"/>
      <c r="R395" s="20"/>
      <c r="S395" s="18"/>
    </row>
    <row r="396" spans="3:19" x14ac:dyDescent="0.2">
      <c r="C396" s="18"/>
      <c r="D396" s="22"/>
      <c r="E396" s="18"/>
      <c r="F396" s="18"/>
      <c r="G396" s="23"/>
      <c r="H396" s="18"/>
      <c r="I396" s="18"/>
      <c r="J396" s="18"/>
      <c r="K396" s="23"/>
      <c r="L396" s="19"/>
      <c r="M396" s="19"/>
      <c r="N396" s="23"/>
      <c r="O396" s="18"/>
      <c r="P396" s="19"/>
      <c r="Q396" s="24"/>
      <c r="R396" s="20"/>
      <c r="S396" s="18"/>
    </row>
    <row r="397" spans="3:19" x14ac:dyDescent="0.2">
      <c r="C397" s="18"/>
      <c r="D397" s="22"/>
      <c r="E397" s="18"/>
      <c r="F397" s="18"/>
      <c r="G397" s="23"/>
      <c r="H397" s="18"/>
      <c r="I397" s="18"/>
      <c r="J397" s="18"/>
      <c r="K397" s="23"/>
      <c r="L397" s="19"/>
      <c r="M397" s="19"/>
      <c r="N397" s="23"/>
      <c r="O397" s="18"/>
      <c r="P397" s="19"/>
      <c r="Q397" s="24"/>
      <c r="R397" s="20"/>
      <c r="S397" s="18"/>
    </row>
    <row r="398" spans="3:19" x14ac:dyDescent="0.2">
      <c r="C398" s="18"/>
      <c r="D398" s="22"/>
      <c r="E398" s="18"/>
      <c r="F398" s="18"/>
      <c r="G398" s="23"/>
      <c r="H398" s="18"/>
      <c r="I398" s="18"/>
      <c r="J398" s="18"/>
      <c r="K398" s="23"/>
      <c r="L398" s="19"/>
      <c r="M398" s="19"/>
      <c r="N398" s="23"/>
      <c r="O398" s="18"/>
      <c r="P398" s="19"/>
      <c r="Q398" s="24"/>
      <c r="R398" s="20"/>
      <c r="S398" s="18"/>
    </row>
    <row r="399" spans="3:19" x14ac:dyDescent="0.2">
      <c r="C399" s="18"/>
      <c r="D399" s="22"/>
      <c r="E399" s="18"/>
      <c r="F399" s="18"/>
      <c r="G399" s="23"/>
      <c r="H399" s="18"/>
      <c r="I399" s="18"/>
      <c r="J399" s="18"/>
      <c r="K399" s="23"/>
      <c r="L399" s="19"/>
      <c r="M399" s="19"/>
      <c r="N399" s="23"/>
      <c r="O399" s="18"/>
      <c r="P399" s="19"/>
      <c r="Q399" s="24"/>
      <c r="R399" s="20"/>
      <c r="S399" s="18"/>
    </row>
    <row r="400" spans="3:19" x14ac:dyDescent="0.2">
      <c r="C400" s="18"/>
      <c r="D400" s="22"/>
      <c r="E400" s="18"/>
      <c r="F400" s="18"/>
      <c r="G400" s="23"/>
      <c r="H400" s="18"/>
      <c r="I400" s="18"/>
      <c r="J400" s="18"/>
      <c r="K400" s="23"/>
      <c r="L400" s="19"/>
      <c r="M400" s="19"/>
      <c r="N400" s="23"/>
      <c r="O400" s="18"/>
      <c r="P400" s="19"/>
      <c r="Q400" s="24"/>
      <c r="R400" s="20"/>
      <c r="S400" s="18"/>
    </row>
    <row r="401" spans="3:19" x14ac:dyDescent="0.2">
      <c r="C401" s="18"/>
      <c r="D401" s="22"/>
      <c r="E401" s="18"/>
      <c r="F401" s="18"/>
      <c r="G401" s="23"/>
      <c r="H401" s="18"/>
      <c r="I401" s="18"/>
      <c r="J401" s="18"/>
      <c r="K401" s="23"/>
      <c r="L401" s="19"/>
      <c r="M401" s="19"/>
      <c r="N401" s="23"/>
      <c r="O401" s="18"/>
      <c r="P401" s="19"/>
      <c r="Q401" s="24"/>
      <c r="R401" s="20"/>
      <c r="S401" s="18"/>
    </row>
    <row r="402" spans="3:19" x14ac:dyDescent="0.2">
      <c r="C402" s="18"/>
      <c r="D402" s="22"/>
      <c r="E402" s="18"/>
      <c r="F402" s="18"/>
      <c r="G402" s="23"/>
      <c r="H402" s="18"/>
      <c r="I402" s="18"/>
      <c r="J402" s="18"/>
      <c r="K402" s="23"/>
      <c r="L402" s="19"/>
      <c r="M402" s="19"/>
      <c r="N402" s="23"/>
      <c r="O402" s="18"/>
      <c r="P402" s="19"/>
      <c r="Q402" s="24"/>
      <c r="R402" s="20"/>
      <c r="S402" s="18"/>
    </row>
    <row r="403" spans="3:19" x14ac:dyDescent="0.2">
      <c r="C403" s="18"/>
      <c r="D403" s="22"/>
      <c r="E403" s="18"/>
      <c r="F403" s="18"/>
      <c r="G403" s="23"/>
      <c r="H403" s="18"/>
      <c r="I403" s="18"/>
      <c r="J403" s="18"/>
      <c r="K403" s="23"/>
      <c r="L403" s="19"/>
      <c r="M403" s="19"/>
      <c r="N403" s="23"/>
      <c r="O403" s="18"/>
      <c r="P403" s="19"/>
      <c r="Q403" s="24"/>
      <c r="R403" s="20"/>
      <c r="S403" s="18"/>
    </row>
    <row r="404" spans="3:19" x14ac:dyDescent="0.2">
      <c r="C404" s="18"/>
      <c r="D404" s="22"/>
      <c r="E404" s="18"/>
      <c r="F404" s="18"/>
      <c r="G404" s="23"/>
      <c r="H404" s="18"/>
      <c r="I404" s="18"/>
      <c r="J404" s="18"/>
      <c r="K404" s="23"/>
      <c r="L404" s="19"/>
      <c r="M404" s="19"/>
      <c r="N404" s="23"/>
      <c r="O404" s="18"/>
      <c r="P404" s="19"/>
      <c r="Q404" s="24"/>
      <c r="R404" s="20"/>
      <c r="S404" s="18"/>
    </row>
    <row r="405" spans="3:19" x14ac:dyDescent="0.2">
      <c r="C405" s="18"/>
      <c r="D405" s="22"/>
      <c r="E405" s="18"/>
      <c r="F405" s="18"/>
      <c r="G405" s="23"/>
      <c r="H405" s="18"/>
      <c r="I405" s="18"/>
      <c r="J405" s="18"/>
      <c r="K405" s="23"/>
      <c r="L405" s="19"/>
      <c r="M405" s="19"/>
      <c r="N405" s="23"/>
      <c r="O405" s="18"/>
      <c r="P405" s="19"/>
      <c r="Q405" s="24"/>
      <c r="R405" s="20"/>
      <c r="S405" s="18"/>
    </row>
    <row r="406" spans="3:19" x14ac:dyDescent="0.2">
      <c r="C406" s="18"/>
      <c r="D406" s="22"/>
      <c r="E406" s="18"/>
      <c r="F406" s="18"/>
      <c r="G406" s="23"/>
      <c r="H406" s="18"/>
      <c r="I406" s="18"/>
      <c r="J406" s="18"/>
      <c r="K406" s="23"/>
      <c r="L406" s="19"/>
      <c r="M406" s="19"/>
      <c r="N406" s="23"/>
      <c r="O406" s="18"/>
      <c r="P406" s="19"/>
      <c r="Q406" s="24"/>
      <c r="R406" s="20"/>
      <c r="S406" s="18"/>
    </row>
    <row r="407" spans="3:19" x14ac:dyDescent="0.2">
      <c r="C407" s="18"/>
      <c r="D407" s="22"/>
      <c r="E407" s="18"/>
      <c r="F407" s="18"/>
      <c r="G407" s="23"/>
      <c r="H407" s="18"/>
      <c r="I407" s="18"/>
      <c r="J407" s="18"/>
      <c r="K407" s="23"/>
      <c r="L407" s="19"/>
      <c r="M407" s="19"/>
      <c r="N407" s="23"/>
      <c r="O407" s="18"/>
      <c r="P407" s="19"/>
      <c r="Q407" s="24"/>
      <c r="R407" s="20"/>
      <c r="S407" s="18"/>
    </row>
    <row r="408" spans="3:19" x14ac:dyDescent="0.2">
      <c r="C408" s="18"/>
      <c r="D408" s="22"/>
      <c r="E408" s="18"/>
      <c r="F408" s="18"/>
      <c r="G408" s="23"/>
      <c r="H408" s="18"/>
      <c r="I408" s="18"/>
      <c r="J408" s="18"/>
      <c r="K408" s="23"/>
      <c r="L408" s="19"/>
      <c r="M408" s="19"/>
      <c r="N408" s="23"/>
      <c r="O408" s="18"/>
      <c r="P408" s="19"/>
      <c r="Q408" s="24"/>
      <c r="R408" s="20"/>
      <c r="S408" s="18"/>
    </row>
    <row r="409" spans="3:19" x14ac:dyDescent="0.2">
      <c r="C409" s="18"/>
      <c r="D409" s="22"/>
      <c r="E409" s="18"/>
      <c r="F409" s="18"/>
      <c r="G409" s="23"/>
      <c r="H409" s="18"/>
      <c r="I409" s="18"/>
      <c r="J409" s="18"/>
      <c r="K409" s="23"/>
      <c r="L409" s="19"/>
      <c r="M409" s="19"/>
      <c r="N409" s="23"/>
      <c r="O409" s="18"/>
      <c r="P409" s="19"/>
      <c r="Q409" s="24"/>
      <c r="R409" s="20"/>
      <c r="S409" s="18"/>
    </row>
    <row r="410" spans="3:19" x14ac:dyDescent="0.2">
      <c r="C410" s="18"/>
      <c r="D410" s="22"/>
      <c r="E410" s="18"/>
      <c r="F410" s="18"/>
      <c r="G410" s="23"/>
      <c r="H410" s="18"/>
      <c r="I410" s="18"/>
      <c r="J410" s="18"/>
      <c r="K410" s="23"/>
      <c r="L410" s="19"/>
      <c r="M410" s="19"/>
      <c r="N410" s="23"/>
      <c r="O410" s="18"/>
      <c r="P410" s="19"/>
      <c r="Q410" s="24"/>
      <c r="R410" s="20"/>
      <c r="S410" s="18"/>
    </row>
    <row r="411" spans="3:19" x14ac:dyDescent="0.2">
      <c r="C411" s="18"/>
      <c r="D411" s="22"/>
      <c r="E411" s="18"/>
      <c r="F411" s="18"/>
      <c r="G411" s="23"/>
      <c r="H411" s="18"/>
      <c r="I411" s="18"/>
      <c r="J411" s="18"/>
      <c r="K411" s="23"/>
      <c r="L411" s="19"/>
      <c r="M411" s="19"/>
      <c r="N411" s="23"/>
      <c r="O411" s="18"/>
      <c r="P411" s="19"/>
      <c r="Q411" s="24"/>
      <c r="R411" s="20"/>
      <c r="S411" s="18"/>
    </row>
    <row r="412" spans="3:19" x14ac:dyDescent="0.2">
      <c r="C412" s="18"/>
      <c r="D412" s="22"/>
      <c r="E412" s="18"/>
      <c r="F412" s="18"/>
      <c r="G412" s="23"/>
      <c r="H412" s="18"/>
      <c r="I412" s="18"/>
      <c r="J412" s="18"/>
      <c r="K412" s="23"/>
      <c r="L412" s="19"/>
      <c r="M412" s="19"/>
      <c r="N412" s="23"/>
      <c r="O412" s="18"/>
      <c r="P412" s="19"/>
      <c r="Q412" s="24"/>
      <c r="R412" s="20"/>
      <c r="S412" s="18"/>
    </row>
    <row r="413" spans="3:19" x14ac:dyDescent="0.2">
      <c r="C413" s="18"/>
      <c r="D413" s="22"/>
      <c r="E413" s="18"/>
      <c r="F413" s="18"/>
      <c r="G413" s="23"/>
      <c r="H413" s="18"/>
      <c r="I413" s="18"/>
      <c r="J413" s="18"/>
      <c r="K413" s="23"/>
      <c r="L413" s="19"/>
      <c r="M413" s="19"/>
      <c r="N413" s="23"/>
      <c r="O413" s="18"/>
      <c r="P413" s="19"/>
      <c r="Q413" s="24"/>
      <c r="R413" s="20"/>
      <c r="S413" s="18"/>
    </row>
    <row r="414" spans="3:19" x14ac:dyDescent="0.2">
      <c r="C414" s="18"/>
      <c r="D414" s="22"/>
      <c r="E414" s="18"/>
      <c r="F414" s="18"/>
      <c r="G414" s="23"/>
      <c r="H414" s="18"/>
      <c r="I414" s="18"/>
      <c r="J414" s="18"/>
      <c r="K414" s="23"/>
      <c r="L414" s="19"/>
      <c r="M414" s="19"/>
      <c r="N414" s="23"/>
      <c r="O414" s="18"/>
      <c r="P414" s="19"/>
      <c r="Q414" s="24"/>
      <c r="R414" s="20"/>
      <c r="S414" s="18"/>
    </row>
    <row r="415" spans="3:19" x14ac:dyDescent="0.2">
      <c r="C415" s="18"/>
      <c r="D415" s="22"/>
      <c r="E415" s="18"/>
      <c r="F415" s="18"/>
      <c r="G415" s="23"/>
      <c r="H415" s="18"/>
      <c r="I415" s="18"/>
      <c r="J415" s="18"/>
      <c r="K415" s="23"/>
      <c r="L415" s="19"/>
      <c r="M415" s="19"/>
      <c r="N415" s="23"/>
      <c r="O415" s="18"/>
      <c r="P415" s="19"/>
      <c r="Q415" s="24"/>
      <c r="R415" s="20"/>
      <c r="S415" s="18"/>
    </row>
    <row r="416" spans="3:19" x14ac:dyDescent="0.2">
      <c r="C416" s="18"/>
      <c r="D416" s="22"/>
      <c r="E416" s="18"/>
      <c r="F416" s="18"/>
      <c r="G416" s="23"/>
      <c r="H416" s="18"/>
      <c r="I416" s="18"/>
      <c r="J416" s="18"/>
      <c r="K416" s="23"/>
      <c r="L416" s="19"/>
      <c r="M416" s="19"/>
      <c r="N416" s="23"/>
      <c r="O416" s="18"/>
      <c r="P416" s="19"/>
      <c r="Q416" s="24"/>
      <c r="R416" s="20"/>
      <c r="S416" s="18"/>
    </row>
    <row r="417" spans="3:19" x14ac:dyDescent="0.2">
      <c r="C417" s="18"/>
      <c r="D417" s="22"/>
      <c r="E417" s="18"/>
      <c r="F417" s="18"/>
      <c r="G417" s="23"/>
      <c r="H417" s="18"/>
      <c r="I417" s="18"/>
      <c r="J417" s="18"/>
      <c r="K417" s="23"/>
      <c r="L417" s="19"/>
      <c r="M417" s="19"/>
      <c r="N417" s="23"/>
      <c r="O417" s="18"/>
      <c r="P417" s="19"/>
      <c r="Q417" s="24"/>
      <c r="R417" s="20"/>
      <c r="S417" s="18"/>
    </row>
    <row r="418" spans="3:19" x14ac:dyDescent="0.2">
      <c r="C418" s="18"/>
      <c r="D418" s="22"/>
      <c r="E418" s="18"/>
      <c r="F418" s="18"/>
      <c r="G418" s="23"/>
      <c r="H418" s="18"/>
      <c r="I418" s="18"/>
      <c r="J418" s="18"/>
      <c r="K418" s="23"/>
      <c r="L418" s="19"/>
      <c r="M418" s="19"/>
      <c r="N418" s="23"/>
      <c r="O418" s="18"/>
      <c r="P418" s="19"/>
      <c r="Q418" s="24"/>
      <c r="R418" s="20"/>
      <c r="S418" s="18"/>
    </row>
    <row r="419" spans="3:19" x14ac:dyDescent="0.2">
      <c r="C419" s="18"/>
      <c r="D419" s="22"/>
      <c r="E419" s="18"/>
      <c r="F419" s="18"/>
      <c r="G419" s="23"/>
      <c r="H419" s="18"/>
      <c r="I419" s="18"/>
      <c r="J419" s="18"/>
      <c r="K419" s="23"/>
      <c r="L419" s="19"/>
      <c r="M419" s="19"/>
      <c r="N419" s="23"/>
      <c r="O419" s="18"/>
      <c r="P419" s="19"/>
      <c r="Q419" s="24"/>
      <c r="R419" s="20"/>
      <c r="S419" s="18"/>
    </row>
    <row r="420" spans="3:19" x14ac:dyDescent="0.2">
      <c r="C420" s="18"/>
      <c r="D420" s="22"/>
      <c r="E420" s="18"/>
      <c r="F420" s="18"/>
      <c r="G420" s="23"/>
      <c r="H420" s="18"/>
      <c r="I420" s="18"/>
      <c r="J420" s="18"/>
      <c r="K420" s="23"/>
      <c r="L420" s="19"/>
      <c r="M420" s="19"/>
      <c r="N420" s="23"/>
      <c r="O420" s="18"/>
      <c r="P420" s="19"/>
      <c r="Q420" s="24"/>
      <c r="R420" s="20"/>
      <c r="S420" s="18"/>
    </row>
    <row r="421" spans="3:19" x14ac:dyDescent="0.2">
      <c r="C421" s="18"/>
      <c r="D421" s="22"/>
      <c r="E421" s="18"/>
      <c r="F421" s="18"/>
      <c r="G421" s="23"/>
      <c r="H421" s="18"/>
      <c r="I421" s="18"/>
      <c r="J421" s="18"/>
      <c r="K421" s="23"/>
      <c r="L421" s="19"/>
      <c r="M421" s="19"/>
      <c r="N421" s="23"/>
      <c r="O421" s="18"/>
      <c r="P421" s="19"/>
      <c r="Q421" s="24"/>
      <c r="R421" s="20"/>
      <c r="S421" s="18"/>
    </row>
    <row r="422" spans="3:19" x14ac:dyDescent="0.2">
      <c r="C422" s="18"/>
      <c r="D422" s="22"/>
      <c r="E422" s="18"/>
      <c r="F422" s="18"/>
      <c r="G422" s="23"/>
      <c r="H422" s="18"/>
      <c r="I422" s="18"/>
      <c r="J422" s="18"/>
      <c r="K422" s="23"/>
      <c r="L422" s="19"/>
      <c r="M422" s="19"/>
      <c r="N422" s="23"/>
      <c r="O422" s="18"/>
      <c r="P422" s="19"/>
      <c r="Q422" s="24"/>
      <c r="R422" s="20"/>
      <c r="S422" s="18"/>
    </row>
    <row r="423" spans="3:19" x14ac:dyDescent="0.2">
      <c r="C423" s="18"/>
      <c r="D423" s="22"/>
      <c r="E423" s="18"/>
      <c r="F423" s="18"/>
      <c r="G423" s="23"/>
      <c r="H423" s="18"/>
      <c r="I423" s="18"/>
      <c r="J423" s="18"/>
      <c r="K423" s="23"/>
      <c r="L423" s="19"/>
      <c r="M423" s="19"/>
      <c r="N423" s="23"/>
      <c r="O423" s="18"/>
      <c r="P423" s="19"/>
      <c r="Q423" s="24"/>
      <c r="R423" s="20"/>
      <c r="S423" s="18"/>
    </row>
    <row r="424" spans="3:19" x14ac:dyDescent="0.2">
      <c r="C424" s="18"/>
      <c r="D424" s="22"/>
      <c r="E424" s="18"/>
      <c r="F424" s="18"/>
      <c r="G424" s="23"/>
      <c r="H424" s="18"/>
      <c r="I424" s="18"/>
      <c r="J424" s="18"/>
      <c r="K424" s="23"/>
      <c r="L424" s="19"/>
      <c r="M424" s="19"/>
      <c r="N424" s="23"/>
      <c r="O424" s="18"/>
      <c r="P424" s="19"/>
      <c r="Q424" s="24"/>
      <c r="R424" s="20"/>
      <c r="S424" s="18"/>
    </row>
    <row r="425" spans="3:19" x14ac:dyDescent="0.2">
      <c r="C425" s="18"/>
      <c r="D425" s="22"/>
      <c r="E425" s="18"/>
      <c r="F425" s="18"/>
      <c r="G425" s="23"/>
      <c r="H425" s="18"/>
      <c r="I425" s="18"/>
      <c r="J425" s="18"/>
      <c r="K425" s="23"/>
      <c r="L425" s="19"/>
      <c r="M425" s="19"/>
      <c r="N425" s="23"/>
      <c r="O425" s="18"/>
      <c r="P425" s="19"/>
      <c r="Q425" s="24"/>
      <c r="R425" s="20"/>
      <c r="S425" s="18"/>
    </row>
    <row r="426" spans="3:19" x14ac:dyDescent="0.2">
      <c r="C426" s="18"/>
      <c r="D426" s="22"/>
      <c r="E426" s="18"/>
      <c r="F426" s="18"/>
      <c r="G426" s="23"/>
      <c r="H426" s="18"/>
      <c r="I426" s="18"/>
      <c r="J426" s="18"/>
      <c r="K426" s="23"/>
      <c r="L426" s="19"/>
      <c r="M426" s="19"/>
      <c r="N426" s="23"/>
      <c r="O426" s="18"/>
      <c r="P426" s="19"/>
      <c r="Q426" s="24"/>
      <c r="R426" s="20"/>
      <c r="S426" s="18"/>
    </row>
    <row r="427" spans="3:19" x14ac:dyDescent="0.2">
      <c r="C427" s="18"/>
      <c r="D427" s="22"/>
      <c r="E427" s="18"/>
      <c r="F427" s="18"/>
      <c r="G427" s="23"/>
      <c r="H427" s="18"/>
      <c r="I427" s="18"/>
      <c r="J427" s="18"/>
      <c r="K427" s="23"/>
      <c r="L427" s="19"/>
      <c r="M427" s="19"/>
      <c r="N427" s="23"/>
      <c r="O427" s="18"/>
      <c r="P427" s="19"/>
      <c r="Q427" s="24"/>
      <c r="R427" s="20"/>
      <c r="S427" s="18"/>
    </row>
    <row r="428" spans="3:19" x14ac:dyDescent="0.2">
      <c r="C428" s="18"/>
      <c r="D428" s="22"/>
      <c r="E428" s="18"/>
      <c r="F428" s="18"/>
      <c r="G428" s="23"/>
      <c r="H428" s="18"/>
      <c r="I428" s="18"/>
      <c r="J428" s="18"/>
      <c r="K428" s="23"/>
      <c r="L428" s="19"/>
      <c r="M428" s="19"/>
      <c r="N428" s="23"/>
      <c r="O428" s="18"/>
      <c r="P428" s="19"/>
      <c r="Q428" s="24"/>
      <c r="R428" s="20"/>
      <c r="S428" s="18"/>
    </row>
    <row r="429" spans="3:19" x14ac:dyDescent="0.2">
      <c r="C429" s="18"/>
      <c r="D429" s="22"/>
      <c r="E429" s="18"/>
      <c r="F429" s="18"/>
      <c r="G429" s="23"/>
      <c r="H429" s="18"/>
      <c r="I429" s="18"/>
      <c r="J429" s="18"/>
      <c r="K429" s="23"/>
      <c r="L429" s="19"/>
      <c r="M429" s="19"/>
      <c r="N429" s="23"/>
      <c r="O429" s="18"/>
      <c r="P429" s="19"/>
      <c r="Q429" s="24"/>
      <c r="R429" s="20"/>
      <c r="S429" s="18"/>
    </row>
    <row r="430" spans="3:19" x14ac:dyDescent="0.2">
      <c r="C430" s="18"/>
      <c r="D430" s="22"/>
      <c r="E430" s="18"/>
      <c r="F430" s="18"/>
      <c r="G430" s="23"/>
      <c r="H430" s="18"/>
      <c r="I430" s="18"/>
      <c r="J430" s="18"/>
      <c r="K430" s="23"/>
      <c r="L430" s="19"/>
      <c r="M430" s="19"/>
      <c r="N430" s="23"/>
      <c r="O430" s="18"/>
      <c r="P430" s="19"/>
      <c r="Q430" s="24"/>
      <c r="R430" s="20"/>
      <c r="S430" s="18"/>
    </row>
    <row r="431" spans="3:19" x14ac:dyDescent="0.2">
      <c r="C431" s="18"/>
      <c r="D431" s="22"/>
      <c r="E431" s="18"/>
      <c r="F431" s="18"/>
      <c r="G431" s="23"/>
      <c r="H431" s="18"/>
      <c r="I431" s="18"/>
      <c r="J431" s="18"/>
      <c r="K431" s="23"/>
      <c r="L431" s="19"/>
      <c r="M431" s="19"/>
      <c r="N431" s="23"/>
      <c r="O431" s="18"/>
      <c r="P431" s="19"/>
      <c r="Q431" s="24"/>
      <c r="R431" s="20"/>
      <c r="S431" s="18"/>
    </row>
    <row r="432" spans="3:19" x14ac:dyDescent="0.2">
      <c r="C432" s="18"/>
      <c r="D432" s="22"/>
      <c r="E432" s="18"/>
      <c r="F432" s="18"/>
      <c r="G432" s="23"/>
      <c r="H432" s="18"/>
      <c r="I432" s="18"/>
      <c r="J432" s="18"/>
      <c r="K432" s="23"/>
      <c r="L432" s="19"/>
      <c r="M432" s="19"/>
      <c r="N432" s="23"/>
      <c r="O432" s="18"/>
      <c r="P432" s="19"/>
      <c r="Q432" s="24"/>
      <c r="R432" s="20"/>
      <c r="S432" s="18"/>
    </row>
    <row r="433" spans="3:19" x14ac:dyDescent="0.2">
      <c r="C433" s="18"/>
      <c r="D433" s="22"/>
      <c r="E433" s="18"/>
      <c r="F433" s="18"/>
      <c r="G433" s="23"/>
      <c r="H433" s="18"/>
      <c r="I433" s="18"/>
      <c r="J433" s="18"/>
      <c r="K433" s="23"/>
      <c r="L433" s="19"/>
      <c r="M433" s="19"/>
      <c r="N433" s="23"/>
      <c r="O433" s="18"/>
      <c r="P433" s="19"/>
      <c r="Q433" s="24"/>
      <c r="R433" s="20"/>
      <c r="S433" s="18"/>
    </row>
    <row r="434" spans="3:19" x14ac:dyDescent="0.2">
      <c r="C434" s="18"/>
      <c r="D434" s="22"/>
      <c r="E434" s="18"/>
      <c r="F434" s="18"/>
      <c r="G434" s="23"/>
      <c r="H434" s="18"/>
      <c r="I434" s="18"/>
      <c r="J434" s="18"/>
      <c r="K434" s="23"/>
      <c r="L434" s="19"/>
      <c r="M434" s="19"/>
      <c r="N434" s="23"/>
      <c r="O434" s="18"/>
      <c r="P434" s="19"/>
      <c r="Q434" s="24"/>
      <c r="R434" s="20"/>
      <c r="S434" s="18"/>
    </row>
    <row r="435" spans="3:19" x14ac:dyDescent="0.2">
      <c r="C435" s="18"/>
      <c r="D435" s="22"/>
      <c r="E435" s="18"/>
      <c r="F435" s="18"/>
      <c r="G435" s="23"/>
      <c r="H435" s="18"/>
      <c r="I435" s="18"/>
      <c r="J435" s="18"/>
      <c r="K435" s="23"/>
      <c r="L435" s="19"/>
      <c r="M435" s="19"/>
      <c r="N435" s="23"/>
      <c r="O435" s="18"/>
      <c r="P435" s="19"/>
      <c r="Q435" s="24"/>
      <c r="R435" s="20"/>
      <c r="S435" s="18"/>
    </row>
    <row r="436" spans="3:19" x14ac:dyDescent="0.2">
      <c r="C436" s="18"/>
      <c r="D436" s="22"/>
      <c r="E436" s="18"/>
      <c r="F436" s="18"/>
      <c r="G436" s="23"/>
      <c r="H436" s="18"/>
      <c r="I436" s="18"/>
      <c r="J436" s="18"/>
      <c r="K436" s="23"/>
      <c r="L436" s="19"/>
      <c r="M436" s="19"/>
      <c r="N436" s="23"/>
      <c r="O436" s="18"/>
      <c r="P436" s="19"/>
      <c r="Q436" s="24"/>
      <c r="R436" s="20"/>
      <c r="S436" s="18"/>
    </row>
    <row r="437" spans="3:19" x14ac:dyDescent="0.2">
      <c r="C437" s="18"/>
      <c r="D437" s="22"/>
      <c r="E437" s="18"/>
      <c r="F437" s="18"/>
      <c r="G437" s="23"/>
      <c r="H437" s="18"/>
      <c r="I437" s="18"/>
      <c r="J437" s="18"/>
      <c r="K437" s="23"/>
      <c r="L437" s="19"/>
      <c r="M437" s="19"/>
      <c r="N437" s="23"/>
      <c r="O437" s="18"/>
      <c r="P437" s="19"/>
      <c r="Q437" s="24"/>
      <c r="R437" s="20"/>
      <c r="S437" s="18"/>
    </row>
    <row r="438" spans="3:19" x14ac:dyDescent="0.2">
      <c r="C438" s="18"/>
      <c r="D438" s="22"/>
      <c r="E438" s="18"/>
      <c r="F438" s="18"/>
      <c r="G438" s="23"/>
      <c r="H438" s="18"/>
      <c r="I438" s="18"/>
      <c r="J438" s="18"/>
      <c r="K438" s="23"/>
      <c r="L438" s="19"/>
      <c r="M438" s="19"/>
      <c r="N438" s="23"/>
      <c r="O438" s="18"/>
      <c r="P438" s="19"/>
      <c r="Q438" s="24"/>
      <c r="R438" s="20"/>
      <c r="S438" s="18"/>
    </row>
    <row r="439" spans="3:19" x14ac:dyDescent="0.2">
      <c r="C439" s="18"/>
      <c r="D439" s="22"/>
      <c r="E439" s="18"/>
      <c r="F439" s="18"/>
      <c r="G439" s="23"/>
      <c r="H439" s="18"/>
      <c r="I439" s="18"/>
      <c r="J439" s="18"/>
      <c r="K439" s="23"/>
      <c r="L439" s="19"/>
      <c r="M439" s="19"/>
      <c r="N439" s="23"/>
      <c r="O439" s="18"/>
      <c r="P439" s="19"/>
      <c r="Q439" s="24"/>
      <c r="R439" s="20"/>
      <c r="S439" s="18"/>
    </row>
    <row r="440" spans="3:19" x14ac:dyDescent="0.2">
      <c r="C440" s="18"/>
      <c r="D440" s="22"/>
      <c r="E440" s="18"/>
      <c r="F440" s="18"/>
      <c r="G440" s="23"/>
      <c r="H440" s="18"/>
      <c r="I440" s="18"/>
      <c r="J440" s="18"/>
      <c r="K440" s="23"/>
      <c r="L440" s="19"/>
      <c r="M440" s="19"/>
      <c r="N440" s="23"/>
      <c r="O440" s="18"/>
      <c r="P440" s="19"/>
      <c r="Q440" s="24"/>
      <c r="R440" s="20"/>
      <c r="S440" s="18"/>
    </row>
    <row r="441" spans="3:19" x14ac:dyDescent="0.2">
      <c r="C441" s="18"/>
      <c r="D441" s="22"/>
      <c r="E441" s="18"/>
      <c r="F441" s="18"/>
      <c r="G441" s="23"/>
      <c r="H441" s="18"/>
      <c r="I441" s="18"/>
      <c r="J441" s="18"/>
      <c r="K441" s="23"/>
      <c r="L441" s="19"/>
      <c r="M441" s="19"/>
      <c r="N441" s="23"/>
      <c r="O441" s="18"/>
      <c r="P441" s="19"/>
      <c r="Q441" s="24"/>
      <c r="R441" s="20"/>
      <c r="S441" s="18"/>
    </row>
    <row r="442" spans="3:19" x14ac:dyDescent="0.2">
      <c r="C442" s="18"/>
      <c r="D442" s="22"/>
      <c r="E442" s="18"/>
      <c r="F442" s="18"/>
      <c r="G442" s="23"/>
      <c r="H442" s="18"/>
      <c r="I442" s="18"/>
      <c r="J442" s="18"/>
      <c r="K442" s="23"/>
      <c r="L442" s="19"/>
      <c r="M442" s="19"/>
      <c r="N442" s="23"/>
      <c r="O442" s="18"/>
      <c r="P442" s="19"/>
      <c r="Q442" s="24"/>
      <c r="R442" s="20"/>
      <c r="S442" s="18"/>
    </row>
    <row r="443" spans="3:19" x14ac:dyDescent="0.2">
      <c r="C443" s="18"/>
      <c r="D443" s="22"/>
      <c r="E443" s="18"/>
      <c r="F443" s="18"/>
      <c r="G443" s="23"/>
      <c r="H443" s="18"/>
      <c r="I443" s="18"/>
      <c r="J443" s="18"/>
      <c r="K443" s="23"/>
      <c r="L443" s="19"/>
      <c r="M443" s="19"/>
      <c r="N443" s="23"/>
      <c r="O443" s="18"/>
      <c r="P443" s="19"/>
      <c r="Q443" s="24"/>
      <c r="R443" s="20"/>
      <c r="S443" s="18"/>
    </row>
    <row r="444" spans="3:19" x14ac:dyDescent="0.2">
      <c r="C444" s="18"/>
      <c r="D444" s="22"/>
      <c r="E444" s="18"/>
      <c r="F444" s="18"/>
      <c r="G444" s="23"/>
      <c r="H444" s="18"/>
      <c r="I444" s="18"/>
      <c r="J444" s="18"/>
      <c r="K444" s="23"/>
      <c r="L444" s="19"/>
      <c r="M444" s="19"/>
      <c r="N444" s="23"/>
      <c r="O444" s="18"/>
      <c r="P444" s="19"/>
      <c r="Q444" s="24"/>
      <c r="R444" s="20"/>
      <c r="S444" s="18"/>
    </row>
    <row r="445" spans="3:19" x14ac:dyDescent="0.2">
      <c r="C445" s="18"/>
      <c r="D445" s="22"/>
      <c r="E445" s="18"/>
      <c r="F445" s="18"/>
      <c r="G445" s="23"/>
      <c r="H445" s="18"/>
      <c r="I445" s="18"/>
      <c r="J445" s="18"/>
      <c r="K445" s="23"/>
      <c r="L445" s="19"/>
      <c r="M445" s="19"/>
      <c r="N445" s="23"/>
      <c r="O445" s="18"/>
      <c r="P445" s="19"/>
      <c r="Q445" s="24"/>
      <c r="R445" s="20"/>
      <c r="S445" s="18"/>
    </row>
    <row r="446" spans="3:19" x14ac:dyDescent="0.2">
      <c r="C446" s="18"/>
      <c r="D446" s="22"/>
      <c r="E446" s="18"/>
      <c r="F446" s="18"/>
      <c r="G446" s="23"/>
      <c r="H446" s="18"/>
      <c r="I446" s="18"/>
      <c r="J446" s="18"/>
      <c r="K446" s="23"/>
      <c r="L446" s="19"/>
      <c r="M446" s="19"/>
      <c r="N446" s="23"/>
      <c r="O446" s="18"/>
      <c r="P446" s="19"/>
      <c r="Q446" s="24"/>
      <c r="R446" s="20"/>
      <c r="S446" s="18"/>
    </row>
    <row r="447" spans="3:19" x14ac:dyDescent="0.2">
      <c r="C447" s="18"/>
      <c r="D447" s="22"/>
      <c r="E447" s="18"/>
      <c r="F447" s="18"/>
      <c r="G447" s="23"/>
      <c r="H447" s="18"/>
      <c r="I447" s="18"/>
      <c r="J447" s="18"/>
      <c r="K447" s="23"/>
      <c r="L447" s="19"/>
      <c r="M447" s="19"/>
      <c r="N447" s="23"/>
      <c r="O447" s="18"/>
      <c r="P447" s="19"/>
      <c r="Q447" s="24"/>
      <c r="R447" s="20"/>
      <c r="S447" s="18"/>
    </row>
    <row r="448" spans="3:19" x14ac:dyDescent="0.2">
      <c r="C448" s="18"/>
      <c r="D448" s="22"/>
      <c r="E448" s="18"/>
      <c r="F448" s="18"/>
      <c r="G448" s="23"/>
      <c r="H448" s="18"/>
      <c r="I448" s="18"/>
      <c r="J448" s="18"/>
      <c r="K448" s="23"/>
      <c r="L448" s="19"/>
      <c r="M448" s="19"/>
      <c r="N448" s="23"/>
      <c r="O448" s="18"/>
      <c r="P448" s="19"/>
      <c r="Q448" s="24"/>
      <c r="R448" s="20"/>
      <c r="S448" s="18"/>
    </row>
    <row r="449" spans="3:19" x14ac:dyDescent="0.2">
      <c r="C449" s="18"/>
      <c r="D449" s="22"/>
      <c r="E449" s="18"/>
      <c r="F449" s="18"/>
      <c r="G449" s="23"/>
      <c r="H449" s="18"/>
      <c r="I449" s="18"/>
      <c r="J449" s="18"/>
      <c r="K449" s="23"/>
      <c r="L449" s="19"/>
      <c r="M449" s="19"/>
      <c r="N449" s="23"/>
      <c r="O449" s="18"/>
      <c r="P449" s="19"/>
      <c r="Q449" s="24"/>
      <c r="R449" s="20"/>
      <c r="S449" s="18"/>
    </row>
    <row r="450" spans="3:19" x14ac:dyDescent="0.2">
      <c r="C450" s="18"/>
      <c r="D450" s="22"/>
      <c r="E450" s="18"/>
      <c r="F450" s="18"/>
      <c r="G450" s="23"/>
      <c r="H450" s="18"/>
      <c r="I450" s="18"/>
      <c r="J450" s="18"/>
      <c r="K450" s="23"/>
      <c r="L450" s="19"/>
      <c r="M450" s="19"/>
      <c r="N450" s="23"/>
      <c r="O450" s="18"/>
      <c r="P450" s="19"/>
      <c r="Q450" s="24"/>
      <c r="R450" s="20"/>
      <c r="S450" s="18"/>
    </row>
    <row r="451" spans="3:19" x14ac:dyDescent="0.2">
      <c r="C451" s="18"/>
      <c r="D451" s="22"/>
      <c r="E451" s="18"/>
      <c r="F451" s="18"/>
      <c r="G451" s="23"/>
      <c r="H451" s="18"/>
      <c r="I451" s="18"/>
      <c r="J451" s="18"/>
      <c r="K451" s="23"/>
      <c r="L451" s="19"/>
      <c r="M451" s="19"/>
      <c r="N451" s="23"/>
      <c r="O451" s="18"/>
      <c r="P451" s="19"/>
      <c r="Q451" s="24"/>
      <c r="R451" s="20"/>
      <c r="S451" s="18"/>
    </row>
    <row r="452" spans="3:19" x14ac:dyDescent="0.2">
      <c r="C452" s="18"/>
      <c r="D452" s="22"/>
      <c r="E452" s="18"/>
      <c r="F452" s="18"/>
      <c r="G452" s="23"/>
      <c r="H452" s="18"/>
      <c r="I452" s="18"/>
      <c r="J452" s="18"/>
      <c r="K452" s="23"/>
      <c r="L452" s="19"/>
      <c r="M452" s="19"/>
      <c r="N452" s="23"/>
      <c r="O452" s="18"/>
      <c r="P452" s="19"/>
      <c r="Q452" s="24"/>
      <c r="R452" s="20"/>
      <c r="S452" s="18"/>
    </row>
    <row r="453" spans="3:19" x14ac:dyDescent="0.2">
      <c r="C453" s="18"/>
      <c r="D453" s="22"/>
      <c r="E453" s="18"/>
      <c r="F453" s="18"/>
      <c r="G453" s="23"/>
      <c r="H453" s="18"/>
      <c r="I453" s="18"/>
      <c r="J453" s="18"/>
      <c r="K453" s="23"/>
      <c r="L453" s="19"/>
      <c r="M453" s="19"/>
      <c r="N453" s="23"/>
      <c r="O453" s="18"/>
      <c r="P453" s="19"/>
      <c r="Q453" s="24"/>
      <c r="R453" s="20"/>
      <c r="S453" s="18"/>
    </row>
    <row r="454" spans="3:19" x14ac:dyDescent="0.2">
      <c r="C454" s="18"/>
      <c r="D454" s="22"/>
      <c r="E454" s="18"/>
      <c r="F454" s="18"/>
      <c r="G454" s="23"/>
      <c r="H454" s="18"/>
      <c r="I454" s="18"/>
      <c r="J454" s="18"/>
      <c r="K454" s="23"/>
      <c r="L454" s="19"/>
      <c r="M454" s="19"/>
      <c r="N454" s="23"/>
      <c r="O454" s="18"/>
      <c r="P454" s="19"/>
      <c r="Q454" s="24"/>
      <c r="R454" s="20"/>
      <c r="S454" s="18"/>
    </row>
    <row r="455" spans="3:19" x14ac:dyDescent="0.2">
      <c r="C455" s="18"/>
      <c r="D455" s="22"/>
      <c r="E455" s="18"/>
      <c r="F455" s="18"/>
      <c r="G455" s="23"/>
      <c r="H455" s="18"/>
      <c r="I455" s="18"/>
      <c r="J455" s="18"/>
      <c r="K455" s="23"/>
      <c r="L455" s="19"/>
      <c r="M455" s="19"/>
      <c r="N455" s="23"/>
      <c r="O455" s="18"/>
      <c r="P455" s="19"/>
      <c r="Q455" s="24"/>
      <c r="R455" s="20"/>
      <c r="S455" s="18"/>
    </row>
    <row r="456" spans="3:19" x14ac:dyDescent="0.2">
      <c r="C456" s="18"/>
      <c r="D456" s="22"/>
      <c r="E456" s="18"/>
      <c r="F456" s="18"/>
      <c r="G456" s="23"/>
      <c r="H456" s="18"/>
      <c r="I456" s="18"/>
      <c r="J456" s="18"/>
      <c r="K456" s="23"/>
      <c r="L456" s="19"/>
      <c r="M456" s="19"/>
      <c r="N456" s="23"/>
      <c r="O456" s="18"/>
      <c r="P456" s="19"/>
      <c r="Q456" s="24"/>
      <c r="R456" s="20"/>
      <c r="S456" s="18"/>
    </row>
    <row r="457" spans="3:19" x14ac:dyDescent="0.2">
      <c r="C457" s="18"/>
      <c r="D457" s="22"/>
      <c r="E457" s="18"/>
      <c r="F457" s="18"/>
      <c r="G457" s="23"/>
      <c r="H457" s="18"/>
      <c r="I457" s="18"/>
      <c r="J457" s="18"/>
      <c r="K457" s="23"/>
      <c r="L457" s="19"/>
      <c r="M457" s="19"/>
      <c r="N457" s="23"/>
      <c r="O457" s="18"/>
      <c r="P457" s="19"/>
      <c r="Q457" s="24"/>
      <c r="R457" s="20"/>
      <c r="S457" s="18"/>
    </row>
    <row r="458" spans="3:19" x14ac:dyDescent="0.2">
      <c r="C458" s="18"/>
      <c r="D458" s="22"/>
      <c r="E458" s="18"/>
      <c r="F458" s="18"/>
      <c r="G458" s="23"/>
      <c r="H458" s="18"/>
      <c r="I458" s="18"/>
      <c r="J458" s="18"/>
      <c r="K458" s="23"/>
      <c r="L458" s="19"/>
      <c r="M458" s="19"/>
      <c r="N458" s="23"/>
      <c r="O458" s="18"/>
      <c r="P458" s="19"/>
      <c r="Q458" s="24"/>
      <c r="R458" s="20"/>
      <c r="S458" s="18"/>
    </row>
    <row r="459" spans="3:19" x14ac:dyDescent="0.2">
      <c r="C459" s="18"/>
      <c r="D459" s="22"/>
      <c r="E459" s="18"/>
      <c r="F459" s="18"/>
      <c r="G459" s="23"/>
      <c r="H459" s="18"/>
      <c r="I459" s="18"/>
      <c r="J459" s="18"/>
      <c r="K459" s="23"/>
      <c r="L459" s="19"/>
      <c r="M459" s="19"/>
      <c r="N459" s="23"/>
      <c r="O459" s="18"/>
      <c r="P459" s="19"/>
      <c r="Q459" s="24"/>
      <c r="R459" s="20"/>
      <c r="S459" s="18"/>
    </row>
    <row r="460" spans="3:19" x14ac:dyDescent="0.2">
      <c r="C460" s="18"/>
      <c r="D460" s="22"/>
      <c r="E460" s="18"/>
      <c r="F460" s="18"/>
      <c r="G460" s="23"/>
      <c r="H460" s="18"/>
      <c r="I460" s="18"/>
      <c r="J460" s="18"/>
      <c r="K460" s="23"/>
      <c r="L460" s="19"/>
      <c r="M460" s="19"/>
      <c r="N460" s="23"/>
      <c r="O460" s="18"/>
      <c r="P460" s="19"/>
      <c r="Q460" s="24"/>
      <c r="R460" s="20"/>
      <c r="S460" s="18"/>
    </row>
    <row r="461" spans="3:19" x14ac:dyDescent="0.2">
      <c r="C461" s="18"/>
      <c r="D461" s="22"/>
      <c r="E461" s="18"/>
      <c r="F461" s="18"/>
      <c r="G461" s="23"/>
      <c r="H461" s="18"/>
      <c r="I461" s="18"/>
      <c r="J461" s="18"/>
      <c r="K461" s="23"/>
      <c r="L461" s="19"/>
      <c r="M461" s="19"/>
      <c r="N461" s="23"/>
      <c r="O461" s="18"/>
      <c r="P461" s="19"/>
      <c r="Q461" s="24"/>
      <c r="R461" s="20"/>
      <c r="S461" s="18"/>
    </row>
    <row r="462" spans="3:19" x14ac:dyDescent="0.2">
      <c r="C462" s="18"/>
      <c r="D462" s="22"/>
      <c r="E462" s="18"/>
      <c r="F462" s="18"/>
      <c r="G462" s="23"/>
      <c r="H462" s="18"/>
      <c r="I462" s="18"/>
      <c r="J462" s="18"/>
      <c r="K462" s="23"/>
      <c r="L462" s="19"/>
      <c r="M462" s="19"/>
      <c r="N462" s="23"/>
      <c r="O462" s="18"/>
      <c r="P462" s="19"/>
      <c r="Q462" s="24"/>
      <c r="R462" s="20"/>
      <c r="S462" s="18"/>
    </row>
    <row r="463" spans="3:19" x14ac:dyDescent="0.2">
      <c r="C463" s="18"/>
      <c r="D463" s="22"/>
      <c r="E463" s="18"/>
      <c r="F463" s="18"/>
      <c r="G463" s="23"/>
      <c r="H463" s="18"/>
      <c r="I463" s="18"/>
      <c r="J463" s="18"/>
      <c r="K463" s="23"/>
      <c r="L463" s="19"/>
      <c r="M463" s="19"/>
      <c r="N463" s="23"/>
      <c r="O463" s="18"/>
      <c r="P463" s="19"/>
      <c r="Q463" s="24"/>
      <c r="R463" s="20"/>
      <c r="S463" s="18"/>
    </row>
    <row r="464" spans="3:19" x14ac:dyDescent="0.2">
      <c r="C464" s="18"/>
      <c r="D464" s="22"/>
      <c r="E464" s="18"/>
      <c r="F464" s="18"/>
      <c r="G464" s="23"/>
      <c r="H464" s="18"/>
      <c r="I464" s="18"/>
      <c r="J464" s="18"/>
      <c r="K464" s="23"/>
      <c r="L464" s="19"/>
      <c r="M464" s="19"/>
      <c r="N464" s="23"/>
      <c r="O464" s="18"/>
      <c r="P464" s="19"/>
      <c r="Q464" s="24"/>
      <c r="R464" s="20"/>
      <c r="S464" s="18"/>
    </row>
    <row r="465" spans="3:19" x14ac:dyDescent="0.2">
      <c r="C465" s="18"/>
      <c r="D465" s="22"/>
      <c r="E465" s="18"/>
      <c r="F465" s="18"/>
      <c r="G465" s="23"/>
      <c r="H465" s="18"/>
      <c r="I465" s="18"/>
      <c r="J465" s="18"/>
      <c r="K465" s="23"/>
      <c r="L465" s="19"/>
      <c r="M465" s="19"/>
      <c r="N465" s="23"/>
      <c r="O465" s="18"/>
      <c r="P465" s="19"/>
      <c r="Q465" s="24"/>
      <c r="R465" s="20"/>
      <c r="S465" s="18"/>
    </row>
    <row r="466" spans="3:19" x14ac:dyDescent="0.2">
      <c r="C466" s="18"/>
      <c r="D466" s="22"/>
      <c r="E466" s="18"/>
      <c r="F466" s="18"/>
      <c r="G466" s="23"/>
      <c r="H466" s="18"/>
      <c r="I466" s="18"/>
      <c r="J466" s="18"/>
      <c r="K466" s="23"/>
      <c r="L466" s="19"/>
      <c r="M466" s="19"/>
      <c r="N466" s="23"/>
      <c r="O466" s="18"/>
      <c r="P466" s="19"/>
      <c r="Q466" s="24"/>
      <c r="R466" s="20"/>
      <c r="S466" s="18"/>
    </row>
    <row r="467" spans="3:19" x14ac:dyDescent="0.2">
      <c r="C467" s="18"/>
      <c r="D467" s="22"/>
      <c r="E467" s="18"/>
      <c r="F467" s="18"/>
      <c r="G467" s="23"/>
      <c r="H467" s="18"/>
      <c r="I467" s="18"/>
      <c r="J467" s="18"/>
      <c r="K467" s="23"/>
      <c r="L467" s="19"/>
      <c r="M467" s="19"/>
      <c r="N467" s="23"/>
      <c r="O467" s="18"/>
      <c r="P467" s="19"/>
      <c r="Q467" s="24"/>
      <c r="R467" s="20"/>
      <c r="S467" s="18"/>
    </row>
    <row r="468" spans="3:19" x14ac:dyDescent="0.2">
      <c r="C468" s="18"/>
      <c r="D468" s="22"/>
      <c r="E468" s="18"/>
      <c r="F468" s="18"/>
      <c r="G468" s="23"/>
      <c r="H468" s="18"/>
      <c r="I468" s="18"/>
      <c r="J468" s="18"/>
      <c r="K468" s="23"/>
      <c r="L468" s="19"/>
      <c r="M468" s="19"/>
      <c r="N468" s="23"/>
      <c r="O468" s="18"/>
      <c r="P468" s="19"/>
      <c r="Q468" s="24"/>
      <c r="R468" s="20"/>
      <c r="S468" s="18"/>
    </row>
    <row r="469" spans="3:19" x14ac:dyDescent="0.2">
      <c r="C469" s="18"/>
      <c r="D469" s="22"/>
      <c r="E469" s="18"/>
      <c r="F469" s="18"/>
      <c r="G469" s="23"/>
      <c r="H469" s="18"/>
      <c r="I469" s="18"/>
      <c r="J469" s="18"/>
      <c r="K469" s="23"/>
      <c r="L469" s="19"/>
      <c r="M469" s="19"/>
      <c r="N469" s="23"/>
      <c r="O469" s="18"/>
      <c r="P469" s="19"/>
      <c r="Q469" s="24"/>
      <c r="R469" s="20"/>
      <c r="S469" s="18"/>
    </row>
    <row r="470" spans="3:19" x14ac:dyDescent="0.2">
      <c r="C470" s="18"/>
      <c r="D470" s="22"/>
      <c r="E470" s="18"/>
      <c r="F470" s="18"/>
      <c r="G470" s="23"/>
      <c r="H470" s="18"/>
      <c r="I470" s="18"/>
      <c r="J470" s="18"/>
      <c r="K470" s="23"/>
      <c r="L470" s="19"/>
      <c r="M470" s="19"/>
      <c r="N470" s="23"/>
      <c r="O470" s="18"/>
      <c r="P470" s="19"/>
      <c r="Q470" s="24"/>
      <c r="R470" s="20"/>
      <c r="S470" s="18"/>
    </row>
    <row r="471" spans="3:19" x14ac:dyDescent="0.2">
      <c r="C471" s="18"/>
      <c r="D471" s="22"/>
      <c r="E471" s="18"/>
      <c r="F471" s="18"/>
      <c r="G471" s="23"/>
      <c r="H471" s="18"/>
      <c r="I471" s="18"/>
      <c r="J471" s="18"/>
      <c r="K471" s="23"/>
      <c r="L471" s="19"/>
      <c r="M471" s="19"/>
      <c r="N471" s="23"/>
      <c r="O471" s="18"/>
      <c r="P471" s="19"/>
      <c r="Q471" s="24"/>
      <c r="R471" s="20"/>
      <c r="S471" s="18"/>
    </row>
    <row r="472" spans="3:19" x14ac:dyDescent="0.2">
      <c r="C472" s="18"/>
      <c r="D472" s="22"/>
      <c r="E472" s="18"/>
      <c r="F472" s="18"/>
      <c r="G472" s="23"/>
      <c r="H472" s="18"/>
      <c r="I472" s="18"/>
      <c r="J472" s="18"/>
      <c r="K472" s="23"/>
      <c r="L472" s="19"/>
      <c r="M472" s="19"/>
      <c r="N472" s="23"/>
      <c r="O472" s="18"/>
      <c r="P472" s="19"/>
      <c r="Q472" s="24"/>
      <c r="R472" s="20"/>
      <c r="S472" s="18"/>
    </row>
  </sheetData>
  <conditionalFormatting sqref="D1:D16 D18:D65536">
    <cfRule type="cellIs" dxfId="1" priority="19" stopIfTrue="1" operator="greaterThan">
      <formula>0.51</formula>
    </cfRule>
  </conditionalFormatting>
  <conditionalFormatting sqref="D17">
    <cfRule type="cellIs" dxfId="0" priority="18" stopIfTrue="1" operator="greaterThan">
      <formula>0.51</formula>
    </cfRule>
  </conditionalFormatting>
  <conditionalFormatting sqref="D1:D65536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1:H65536"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:C65536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1:O65536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1:P65536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:Q65536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:K65536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:F65536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:E65536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:F65536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:I65536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:J65536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1:L65536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1:M65536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:N6553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:R6553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:G65536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7"/>
  <sheetViews>
    <sheetView topLeftCell="A489" zoomScaleNormal="100" workbookViewId="0">
      <selection activeCell="D513" sqref="D513"/>
    </sheetView>
  </sheetViews>
  <sheetFormatPr defaultRowHeight="11.25" x14ac:dyDescent="0.2"/>
  <cols>
    <col min="1" max="1" width="9.140625" style="27"/>
    <col min="2" max="2" width="12.7109375" style="27" customWidth="1"/>
    <col min="3" max="3" width="4.7109375" style="26" customWidth="1"/>
    <col min="4" max="12" width="12.7109375" style="27" customWidth="1"/>
    <col min="13" max="70" width="12.7109375" style="25" customWidth="1"/>
    <col min="71" max="202" width="9.140625" style="25"/>
    <col min="203" max="203" width="12.7109375" style="25" customWidth="1"/>
    <col min="204" max="204" width="4.7109375" style="25" customWidth="1"/>
    <col min="205" max="214" width="12.7109375" style="25" customWidth="1"/>
    <col min="215" max="216" width="4.7109375" style="25" customWidth="1"/>
    <col min="217" max="226" width="12.7109375" style="25" customWidth="1"/>
    <col min="227" max="228" width="4.7109375" style="25" customWidth="1"/>
    <col min="229" max="238" width="12.7109375" style="25" customWidth="1"/>
    <col min="239" max="240" width="5.7109375" style="25" customWidth="1"/>
    <col min="241" max="326" width="12.7109375" style="25" customWidth="1"/>
    <col min="327" max="458" width="9.140625" style="25"/>
    <col min="459" max="459" width="12.7109375" style="25" customWidth="1"/>
    <col min="460" max="460" width="4.7109375" style="25" customWidth="1"/>
    <col min="461" max="470" width="12.7109375" style="25" customWidth="1"/>
    <col min="471" max="472" width="4.7109375" style="25" customWidth="1"/>
    <col min="473" max="482" width="12.7109375" style="25" customWidth="1"/>
    <col min="483" max="484" width="4.7109375" style="25" customWidth="1"/>
    <col min="485" max="494" width="12.7109375" style="25" customWidth="1"/>
    <col min="495" max="496" width="5.7109375" style="25" customWidth="1"/>
    <col min="497" max="582" width="12.7109375" style="25" customWidth="1"/>
    <col min="583" max="714" width="9.140625" style="25"/>
    <col min="715" max="715" width="12.7109375" style="25" customWidth="1"/>
    <col min="716" max="716" width="4.7109375" style="25" customWidth="1"/>
    <col min="717" max="726" width="12.7109375" style="25" customWidth="1"/>
    <col min="727" max="728" width="4.7109375" style="25" customWidth="1"/>
    <col min="729" max="738" width="12.7109375" style="25" customWidth="1"/>
    <col min="739" max="740" width="4.7109375" style="25" customWidth="1"/>
    <col min="741" max="750" width="12.7109375" style="25" customWidth="1"/>
    <col min="751" max="752" width="5.7109375" style="25" customWidth="1"/>
    <col min="753" max="838" width="12.7109375" style="25" customWidth="1"/>
    <col min="839" max="970" width="9.140625" style="25"/>
    <col min="971" max="971" width="12.7109375" style="25" customWidth="1"/>
    <col min="972" max="972" width="4.7109375" style="25" customWidth="1"/>
    <col min="973" max="982" width="12.7109375" style="25" customWidth="1"/>
    <col min="983" max="984" width="4.7109375" style="25" customWidth="1"/>
    <col min="985" max="994" width="12.7109375" style="25" customWidth="1"/>
    <col min="995" max="996" width="4.7109375" style="25" customWidth="1"/>
    <col min="997" max="1006" width="12.7109375" style="25" customWidth="1"/>
    <col min="1007" max="1008" width="5.7109375" style="25" customWidth="1"/>
    <col min="1009" max="1094" width="12.7109375" style="25" customWidth="1"/>
    <col min="1095" max="1226" width="9.140625" style="25"/>
    <col min="1227" max="1227" width="12.7109375" style="25" customWidth="1"/>
    <col min="1228" max="1228" width="4.7109375" style="25" customWidth="1"/>
    <col min="1229" max="1238" width="12.7109375" style="25" customWidth="1"/>
    <col min="1239" max="1240" width="4.7109375" style="25" customWidth="1"/>
    <col min="1241" max="1250" width="12.7109375" style="25" customWidth="1"/>
    <col min="1251" max="1252" width="4.7109375" style="25" customWidth="1"/>
    <col min="1253" max="1262" width="12.7109375" style="25" customWidth="1"/>
    <col min="1263" max="1264" width="5.7109375" style="25" customWidth="1"/>
    <col min="1265" max="1350" width="12.7109375" style="25" customWidth="1"/>
    <col min="1351" max="1482" width="9.140625" style="25"/>
    <col min="1483" max="1483" width="12.7109375" style="25" customWidth="1"/>
    <col min="1484" max="1484" width="4.7109375" style="25" customWidth="1"/>
    <col min="1485" max="1494" width="12.7109375" style="25" customWidth="1"/>
    <col min="1495" max="1496" width="4.7109375" style="25" customWidth="1"/>
    <col min="1497" max="1506" width="12.7109375" style="25" customWidth="1"/>
    <col min="1507" max="1508" width="4.7109375" style="25" customWidth="1"/>
    <col min="1509" max="1518" width="12.7109375" style="25" customWidth="1"/>
    <col min="1519" max="1520" width="5.7109375" style="25" customWidth="1"/>
    <col min="1521" max="1606" width="12.7109375" style="25" customWidth="1"/>
    <col min="1607" max="1738" width="9.140625" style="25"/>
    <col min="1739" max="1739" width="12.7109375" style="25" customWidth="1"/>
    <col min="1740" max="1740" width="4.7109375" style="25" customWidth="1"/>
    <col min="1741" max="1750" width="12.7109375" style="25" customWidth="1"/>
    <col min="1751" max="1752" width="4.7109375" style="25" customWidth="1"/>
    <col min="1753" max="1762" width="12.7109375" style="25" customWidth="1"/>
    <col min="1763" max="1764" width="4.7109375" style="25" customWidth="1"/>
    <col min="1765" max="1774" width="12.7109375" style="25" customWidth="1"/>
    <col min="1775" max="1776" width="5.7109375" style="25" customWidth="1"/>
    <col min="1777" max="1862" width="12.7109375" style="25" customWidth="1"/>
    <col min="1863" max="1994" width="9.140625" style="25"/>
    <col min="1995" max="1995" width="12.7109375" style="25" customWidth="1"/>
    <col min="1996" max="1996" width="4.7109375" style="25" customWidth="1"/>
    <col min="1997" max="2006" width="12.7109375" style="25" customWidth="1"/>
    <col min="2007" max="2008" width="4.7109375" style="25" customWidth="1"/>
    <col min="2009" max="2018" width="12.7109375" style="25" customWidth="1"/>
    <col min="2019" max="2020" width="4.7109375" style="25" customWidth="1"/>
    <col min="2021" max="2030" width="12.7109375" style="25" customWidth="1"/>
    <col min="2031" max="2032" width="5.7109375" style="25" customWidth="1"/>
    <col min="2033" max="2118" width="12.7109375" style="25" customWidth="1"/>
    <col min="2119" max="2250" width="9.140625" style="25"/>
    <col min="2251" max="2251" width="12.7109375" style="25" customWidth="1"/>
    <col min="2252" max="2252" width="4.7109375" style="25" customWidth="1"/>
    <col min="2253" max="2262" width="12.7109375" style="25" customWidth="1"/>
    <col min="2263" max="2264" width="4.7109375" style="25" customWidth="1"/>
    <col min="2265" max="2274" width="12.7109375" style="25" customWidth="1"/>
    <col min="2275" max="2276" width="4.7109375" style="25" customWidth="1"/>
    <col min="2277" max="2286" width="12.7109375" style="25" customWidth="1"/>
    <col min="2287" max="2288" width="5.7109375" style="25" customWidth="1"/>
    <col min="2289" max="2374" width="12.7109375" style="25" customWidth="1"/>
    <col min="2375" max="2506" width="9.140625" style="25"/>
    <col min="2507" max="2507" width="12.7109375" style="25" customWidth="1"/>
    <col min="2508" max="2508" width="4.7109375" style="25" customWidth="1"/>
    <col min="2509" max="2518" width="12.7109375" style="25" customWidth="1"/>
    <col min="2519" max="2520" width="4.7109375" style="25" customWidth="1"/>
    <col min="2521" max="2530" width="12.7109375" style="25" customWidth="1"/>
    <col min="2531" max="2532" width="4.7109375" style="25" customWidth="1"/>
    <col min="2533" max="2542" width="12.7109375" style="25" customWidth="1"/>
    <col min="2543" max="2544" width="5.7109375" style="25" customWidth="1"/>
    <col min="2545" max="2630" width="12.7109375" style="25" customWidth="1"/>
    <col min="2631" max="2762" width="9.140625" style="25"/>
    <col min="2763" max="2763" width="12.7109375" style="25" customWidth="1"/>
    <col min="2764" max="2764" width="4.7109375" style="25" customWidth="1"/>
    <col min="2765" max="2774" width="12.7109375" style="25" customWidth="1"/>
    <col min="2775" max="2776" width="4.7109375" style="25" customWidth="1"/>
    <col min="2777" max="2786" width="12.7109375" style="25" customWidth="1"/>
    <col min="2787" max="2788" width="4.7109375" style="25" customWidth="1"/>
    <col min="2789" max="2798" width="12.7109375" style="25" customWidth="1"/>
    <col min="2799" max="2800" width="5.7109375" style="25" customWidth="1"/>
    <col min="2801" max="2886" width="12.7109375" style="25" customWidth="1"/>
    <col min="2887" max="3018" width="9.140625" style="25"/>
    <col min="3019" max="3019" width="12.7109375" style="25" customWidth="1"/>
    <col min="3020" max="3020" width="4.7109375" style="25" customWidth="1"/>
    <col min="3021" max="3030" width="12.7109375" style="25" customWidth="1"/>
    <col min="3031" max="3032" width="4.7109375" style="25" customWidth="1"/>
    <col min="3033" max="3042" width="12.7109375" style="25" customWidth="1"/>
    <col min="3043" max="3044" width="4.7109375" style="25" customWidth="1"/>
    <col min="3045" max="3054" width="12.7109375" style="25" customWidth="1"/>
    <col min="3055" max="3056" width="5.7109375" style="25" customWidth="1"/>
    <col min="3057" max="3142" width="12.7109375" style="25" customWidth="1"/>
    <col min="3143" max="3274" width="9.140625" style="25"/>
    <col min="3275" max="3275" width="12.7109375" style="25" customWidth="1"/>
    <col min="3276" max="3276" width="4.7109375" style="25" customWidth="1"/>
    <col min="3277" max="3286" width="12.7109375" style="25" customWidth="1"/>
    <col min="3287" max="3288" width="4.7109375" style="25" customWidth="1"/>
    <col min="3289" max="3298" width="12.7109375" style="25" customWidth="1"/>
    <col min="3299" max="3300" width="4.7109375" style="25" customWidth="1"/>
    <col min="3301" max="3310" width="12.7109375" style="25" customWidth="1"/>
    <col min="3311" max="3312" width="5.7109375" style="25" customWidth="1"/>
    <col min="3313" max="3398" width="12.7109375" style="25" customWidth="1"/>
    <col min="3399" max="3530" width="9.140625" style="25"/>
    <col min="3531" max="3531" width="12.7109375" style="25" customWidth="1"/>
    <col min="3532" max="3532" width="4.7109375" style="25" customWidth="1"/>
    <col min="3533" max="3542" width="12.7109375" style="25" customWidth="1"/>
    <col min="3543" max="3544" width="4.7109375" style="25" customWidth="1"/>
    <col min="3545" max="3554" width="12.7109375" style="25" customWidth="1"/>
    <col min="3555" max="3556" width="4.7109375" style="25" customWidth="1"/>
    <col min="3557" max="3566" width="12.7109375" style="25" customWidth="1"/>
    <col min="3567" max="3568" width="5.7109375" style="25" customWidth="1"/>
    <col min="3569" max="3654" width="12.7109375" style="25" customWidth="1"/>
    <col min="3655" max="3786" width="9.140625" style="25"/>
    <col min="3787" max="3787" width="12.7109375" style="25" customWidth="1"/>
    <col min="3788" max="3788" width="4.7109375" style="25" customWidth="1"/>
    <col min="3789" max="3798" width="12.7109375" style="25" customWidth="1"/>
    <col min="3799" max="3800" width="4.7109375" style="25" customWidth="1"/>
    <col min="3801" max="3810" width="12.7109375" style="25" customWidth="1"/>
    <col min="3811" max="3812" width="4.7109375" style="25" customWidth="1"/>
    <col min="3813" max="3822" width="12.7109375" style="25" customWidth="1"/>
    <col min="3823" max="3824" width="5.7109375" style="25" customWidth="1"/>
    <col min="3825" max="3910" width="12.7109375" style="25" customWidth="1"/>
    <col min="3911" max="4042" width="9.140625" style="25"/>
    <col min="4043" max="4043" width="12.7109375" style="25" customWidth="1"/>
    <col min="4044" max="4044" width="4.7109375" style="25" customWidth="1"/>
    <col min="4045" max="4054" width="12.7109375" style="25" customWidth="1"/>
    <col min="4055" max="4056" width="4.7109375" style="25" customWidth="1"/>
    <col min="4057" max="4066" width="12.7109375" style="25" customWidth="1"/>
    <col min="4067" max="4068" width="4.7109375" style="25" customWidth="1"/>
    <col min="4069" max="4078" width="12.7109375" style="25" customWidth="1"/>
    <col min="4079" max="4080" width="5.7109375" style="25" customWidth="1"/>
    <col min="4081" max="4166" width="12.7109375" style="25" customWidth="1"/>
    <col min="4167" max="4298" width="9.140625" style="25"/>
    <col min="4299" max="4299" width="12.7109375" style="25" customWidth="1"/>
    <col min="4300" max="4300" width="4.7109375" style="25" customWidth="1"/>
    <col min="4301" max="4310" width="12.7109375" style="25" customWidth="1"/>
    <col min="4311" max="4312" width="4.7109375" style="25" customWidth="1"/>
    <col min="4313" max="4322" width="12.7109375" style="25" customWidth="1"/>
    <col min="4323" max="4324" width="4.7109375" style="25" customWidth="1"/>
    <col min="4325" max="4334" width="12.7109375" style="25" customWidth="1"/>
    <col min="4335" max="4336" width="5.7109375" style="25" customWidth="1"/>
    <col min="4337" max="4422" width="12.7109375" style="25" customWidth="1"/>
    <col min="4423" max="4554" width="9.140625" style="25"/>
    <col min="4555" max="4555" width="12.7109375" style="25" customWidth="1"/>
    <col min="4556" max="4556" width="4.7109375" style="25" customWidth="1"/>
    <col min="4557" max="4566" width="12.7109375" style="25" customWidth="1"/>
    <col min="4567" max="4568" width="4.7109375" style="25" customWidth="1"/>
    <col min="4569" max="4578" width="12.7109375" style="25" customWidth="1"/>
    <col min="4579" max="4580" width="4.7109375" style="25" customWidth="1"/>
    <col min="4581" max="4590" width="12.7109375" style="25" customWidth="1"/>
    <col min="4591" max="4592" width="5.7109375" style="25" customWidth="1"/>
    <col min="4593" max="4678" width="12.7109375" style="25" customWidth="1"/>
    <col min="4679" max="4810" width="9.140625" style="25"/>
    <col min="4811" max="4811" width="12.7109375" style="25" customWidth="1"/>
    <col min="4812" max="4812" width="4.7109375" style="25" customWidth="1"/>
    <col min="4813" max="4822" width="12.7109375" style="25" customWidth="1"/>
    <col min="4823" max="4824" width="4.7109375" style="25" customWidth="1"/>
    <col min="4825" max="4834" width="12.7109375" style="25" customWidth="1"/>
    <col min="4835" max="4836" width="4.7109375" style="25" customWidth="1"/>
    <col min="4837" max="4846" width="12.7109375" style="25" customWidth="1"/>
    <col min="4847" max="4848" width="5.7109375" style="25" customWidth="1"/>
    <col min="4849" max="4934" width="12.7109375" style="25" customWidth="1"/>
    <col min="4935" max="5066" width="9.140625" style="25"/>
    <col min="5067" max="5067" width="12.7109375" style="25" customWidth="1"/>
    <col min="5068" max="5068" width="4.7109375" style="25" customWidth="1"/>
    <col min="5069" max="5078" width="12.7109375" style="25" customWidth="1"/>
    <col min="5079" max="5080" width="4.7109375" style="25" customWidth="1"/>
    <col min="5081" max="5090" width="12.7109375" style="25" customWidth="1"/>
    <col min="5091" max="5092" width="4.7109375" style="25" customWidth="1"/>
    <col min="5093" max="5102" width="12.7109375" style="25" customWidth="1"/>
    <col min="5103" max="5104" width="5.7109375" style="25" customWidth="1"/>
    <col min="5105" max="5190" width="12.7109375" style="25" customWidth="1"/>
    <col min="5191" max="5322" width="9.140625" style="25"/>
    <col min="5323" max="5323" width="12.7109375" style="25" customWidth="1"/>
    <col min="5324" max="5324" width="4.7109375" style="25" customWidth="1"/>
    <col min="5325" max="5334" width="12.7109375" style="25" customWidth="1"/>
    <col min="5335" max="5336" width="4.7109375" style="25" customWidth="1"/>
    <col min="5337" max="5346" width="12.7109375" style="25" customWidth="1"/>
    <col min="5347" max="5348" width="4.7109375" style="25" customWidth="1"/>
    <col min="5349" max="5358" width="12.7109375" style="25" customWidth="1"/>
    <col min="5359" max="5360" width="5.7109375" style="25" customWidth="1"/>
    <col min="5361" max="5446" width="12.7109375" style="25" customWidth="1"/>
    <col min="5447" max="5578" width="9.140625" style="25"/>
    <col min="5579" max="5579" width="12.7109375" style="25" customWidth="1"/>
    <col min="5580" max="5580" width="4.7109375" style="25" customWidth="1"/>
    <col min="5581" max="5590" width="12.7109375" style="25" customWidth="1"/>
    <col min="5591" max="5592" width="4.7109375" style="25" customWidth="1"/>
    <col min="5593" max="5602" width="12.7109375" style="25" customWidth="1"/>
    <col min="5603" max="5604" width="4.7109375" style="25" customWidth="1"/>
    <col min="5605" max="5614" width="12.7109375" style="25" customWidth="1"/>
    <col min="5615" max="5616" width="5.7109375" style="25" customWidth="1"/>
    <col min="5617" max="5702" width="12.7109375" style="25" customWidth="1"/>
    <col min="5703" max="5834" width="9.140625" style="25"/>
    <col min="5835" max="5835" width="12.7109375" style="25" customWidth="1"/>
    <col min="5836" max="5836" width="4.7109375" style="25" customWidth="1"/>
    <col min="5837" max="5846" width="12.7109375" style="25" customWidth="1"/>
    <col min="5847" max="5848" width="4.7109375" style="25" customWidth="1"/>
    <col min="5849" max="5858" width="12.7109375" style="25" customWidth="1"/>
    <col min="5859" max="5860" width="4.7109375" style="25" customWidth="1"/>
    <col min="5861" max="5870" width="12.7109375" style="25" customWidth="1"/>
    <col min="5871" max="5872" width="5.7109375" style="25" customWidth="1"/>
    <col min="5873" max="5958" width="12.7109375" style="25" customWidth="1"/>
    <col min="5959" max="6090" width="9.140625" style="25"/>
    <col min="6091" max="6091" width="12.7109375" style="25" customWidth="1"/>
    <col min="6092" max="6092" width="4.7109375" style="25" customWidth="1"/>
    <col min="6093" max="6102" width="12.7109375" style="25" customWidth="1"/>
    <col min="6103" max="6104" width="4.7109375" style="25" customWidth="1"/>
    <col min="6105" max="6114" width="12.7109375" style="25" customWidth="1"/>
    <col min="6115" max="6116" width="4.7109375" style="25" customWidth="1"/>
    <col min="6117" max="6126" width="12.7109375" style="25" customWidth="1"/>
    <col min="6127" max="6128" width="5.7109375" style="25" customWidth="1"/>
    <col min="6129" max="6214" width="12.7109375" style="25" customWidth="1"/>
    <col min="6215" max="6346" width="9.140625" style="25"/>
    <col min="6347" max="6347" width="12.7109375" style="25" customWidth="1"/>
    <col min="6348" max="6348" width="4.7109375" style="25" customWidth="1"/>
    <col min="6349" max="6358" width="12.7109375" style="25" customWidth="1"/>
    <col min="6359" max="6360" width="4.7109375" style="25" customWidth="1"/>
    <col min="6361" max="6370" width="12.7109375" style="25" customWidth="1"/>
    <col min="6371" max="6372" width="4.7109375" style="25" customWidth="1"/>
    <col min="6373" max="6382" width="12.7109375" style="25" customWidth="1"/>
    <col min="6383" max="6384" width="5.7109375" style="25" customWidth="1"/>
    <col min="6385" max="6470" width="12.7109375" style="25" customWidth="1"/>
    <col min="6471" max="6602" width="9.140625" style="25"/>
    <col min="6603" max="6603" width="12.7109375" style="25" customWidth="1"/>
    <col min="6604" max="6604" width="4.7109375" style="25" customWidth="1"/>
    <col min="6605" max="6614" width="12.7109375" style="25" customWidth="1"/>
    <col min="6615" max="6616" width="4.7109375" style="25" customWidth="1"/>
    <col min="6617" max="6626" width="12.7109375" style="25" customWidth="1"/>
    <col min="6627" max="6628" width="4.7109375" style="25" customWidth="1"/>
    <col min="6629" max="6638" width="12.7109375" style="25" customWidth="1"/>
    <col min="6639" max="6640" width="5.7109375" style="25" customWidth="1"/>
    <col min="6641" max="6726" width="12.7109375" style="25" customWidth="1"/>
    <col min="6727" max="6858" width="9.140625" style="25"/>
    <col min="6859" max="6859" width="12.7109375" style="25" customWidth="1"/>
    <col min="6860" max="6860" width="4.7109375" style="25" customWidth="1"/>
    <col min="6861" max="6870" width="12.7109375" style="25" customWidth="1"/>
    <col min="6871" max="6872" width="4.7109375" style="25" customWidth="1"/>
    <col min="6873" max="6882" width="12.7109375" style="25" customWidth="1"/>
    <col min="6883" max="6884" width="4.7109375" style="25" customWidth="1"/>
    <col min="6885" max="6894" width="12.7109375" style="25" customWidth="1"/>
    <col min="6895" max="6896" width="5.7109375" style="25" customWidth="1"/>
    <col min="6897" max="6982" width="12.7109375" style="25" customWidth="1"/>
    <col min="6983" max="7114" width="9.140625" style="25"/>
    <col min="7115" max="7115" width="12.7109375" style="25" customWidth="1"/>
    <col min="7116" max="7116" width="4.7109375" style="25" customWidth="1"/>
    <col min="7117" max="7126" width="12.7109375" style="25" customWidth="1"/>
    <col min="7127" max="7128" width="4.7109375" style="25" customWidth="1"/>
    <col min="7129" max="7138" width="12.7109375" style="25" customWidth="1"/>
    <col min="7139" max="7140" width="4.7109375" style="25" customWidth="1"/>
    <col min="7141" max="7150" width="12.7109375" style="25" customWidth="1"/>
    <col min="7151" max="7152" width="5.7109375" style="25" customWidth="1"/>
    <col min="7153" max="7238" width="12.7109375" style="25" customWidth="1"/>
    <col min="7239" max="7370" width="9.140625" style="25"/>
    <col min="7371" max="7371" width="12.7109375" style="25" customWidth="1"/>
    <col min="7372" max="7372" width="4.7109375" style="25" customWidth="1"/>
    <col min="7373" max="7382" width="12.7109375" style="25" customWidth="1"/>
    <col min="7383" max="7384" width="4.7109375" style="25" customWidth="1"/>
    <col min="7385" max="7394" width="12.7109375" style="25" customWidth="1"/>
    <col min="7395" max="7396" width="4.7109375" style="25" customWidth="1"/>
    <col min="7397" max="7406" width="12.7109375" style="25" customWidth="1"/>
    <col min="7407" max="7408" width="5.7109375" style="25" customWidth="1"/>
    <col min="7409" max="7494" width="12.7109375" style="25" customWidth="1"/>
    <col min="7495" max="7626" width="9.140625" style="25"/>
    <col min="7627" max="7627" width="12.7109375" style="25" customWidth="1"/>
    <col min="7628" max="7628" width="4.7109375" style="25" customWidth="1"/>
    <col min="7629" max="7638" width="12.7109375" style="25" customWidth="1"/>
    <col min="7639" max="7640" width="4.7109375" style="25" customWidth="1"/>
    <col min="7641" max="7650" width="12.7109375" style="25" customWidth="1"/>
    <col min="7651" max="7652" width="4.7109375" style="25" customWidth="1"/>
    <col min="7653" max="7662" width="12.7109375" style="25" customWidth="1"/>
    <col min="7663" max="7664" width="5.7109375" style="25" customWidth="1"/>
    <col min="7665" max="7750" width="12.7109375" style="25" customWidth="1"/>
    <col min="7751" max="7882" width="9.140625" style="25"/>
    <col min="7883" max="7883" width="12.7109375" style="25" customWidth="1"/>
    <col min="7884" max="7884" width="4.7109375" style="25" customWidth="1"/>
    <col min="7885" max="7894" width="12.7109375" style="25" customWidth="1"/>
    <col min="7895" max="7896" width="4.7109375" style="25" customWidth="1"/>
    <col min="7897" max="7906" width="12.7109375" style="25" customWidth="1"/>
    <col min="7907" max="7908" width="4.7109375" style="25" customWidth="1"/>
    <col min="7909" max="7918" width="12.7109375" style="25" customWidth="1"/>
    <col min="7919" max="7920" width="5.7109375" style="25" customWidth="1"/>
    <col min="7921" max="8006" width="12.7109375" style="25" customWidth="1"/>
    <col min="8007" max="8138" width="9.140625" style="25"/>
    <col min="8139" max="8139" width="12.7109375" style="25" customWidth="1"/>
    <col min="8140" max="8140" width="4.7109375" style="25" customWidth="1"/>
    <col min="8141" max="8150" width="12.7109375" style="25" customWidth="1"/>
    <col min="8151" max="8152" width="4.7109375" style="25" customWidth="1"/>
    <col min="8153" max="8162" width="12.7109375" style="25" customWidth="1"/>
    <col min="8163" max="8164" width="4.7109375" style="25" customWidth="1"/>
    <col min="8165" max="8174" width="12.7109375" style="25" customWidth="1"/>
    <col min="8175" max="8176" width="5.7109375" style="25" customWidth="1"/>
    <col min="8177" max="8262" width="12.7109375" style="25" customWidth="1"/>
    <col min="8263" max="8394" width="9.140625" style="25"/>
    <col min="8395" max="8395" width="12.7109375" style="25" customWidth="1"/>
    <col min="8396" max="8396" width="4.7109375" style="25" customWidth="1"/>
    <col min="8397" max="8406" width="12.7109375" style="25" customWidth="1"/>
    <col min="8407" max="8408" width="4.7109375" style="25" customWidth="1"/>
    <col min="8409" max="8418" width="12.7109375" style="25" customWidth="1"/>
    <col min="8419" max="8420" width="4.7109375" style="25" customWidth="1"/>
    <col min="8421" max="8430" width="12.7109375" style="25" customWidth="1"/>
    <col min="8431" max="8432" width="5.7109375" style="25" customWidth="1"/>
    <col min="8433" max="8518" width="12.7109375" style="25" customWidth="1"/>
    <col min="8519" max="8650" width="9.140625" style="25"/>
    <col min="8651" max="8651" width="12.7109375" style="25" customWidth="1"/>
    <col min="8652" max="8652" width="4.7109375" style="25" customWidth="1"/>
    <col min="8653" max="8662" width="12.7109375" style="25" customWidth="1"/>
    <col min="8663" max="8664" width="4.7109375" style="25" customWidth="1"/>
    <col min="8665" max="8674" width="12.7109375" style="25" customWidth="1"/>
    <col min="8675" max="8676" width="4.7109375" style="25" customWidth="1"/>
    <col min="8677" max="8686" width="12.7109375" style="25" customWidth="1"/>
    <col min="8687" max="8688" width="5.7109375" style="25" customWidth="1"/>
    <col min="8689" max="8774" width="12.7109375" style="25" customWidth="1"/>
    <col min="8775" max="8906" width="9.140625" style="25"/>
    <col min="8907" max="8907" width="12.7109375" style="25" customWidth="1"/>
    <col min="8908" max="8908" width="4.7109375" style="25" customWidth="1"/>
    <col min="8909" max="8918" width="12.7109375" style="25" customWidth="1"/>
    <col min="8919" max="8920" width="4.7109375" style="25" customWidth="1"/>
    <col min="8921" max="8930" width="12.7109375" style="25" customWidth="1"/>
    <col min="8931" max="8932" width="4.7109375" style="25" customWidth="1"/>
    <col min="8933" max="8942" width="12.7109375" style="25" customWidth="1"/>
    <col min="8943" max="8944" width="5.7109375" style="25" customWidth="1"/>
    <col min="8945" max="9030" width="12.7109375" style="25" customWidth="1"/>
    <col min="9031" max="9162" width="9.140625" style="25"/>
    <col min="9163" max="9163" width="12.7109375" style="25" customWidth="1"/>
    <col min="9164" max="9164" width="4.7109375" style="25" customWidth="1"/>
    <col min="9165" max="9174" width="12.7109375" style="25" customWidth="1"/>
    <col min="9175" max="9176" width="4.7109375" style="25" customWidth="1"/>
    <col min="9177" max="9186" width="12.7109375" style="25" customWidth="1"/>
    <col min="9187" max="9188" width="4.7109375" style="25" customWidth="1"/>
    <col min="9189" max="9198" width="12.7109375" style="25" customWidth="1"/>
    <col min="9199" max="9200" width="5.7109375" style="25" customWidth="1"/>
    <col min="9201" max="9286" width="12.7109375" style="25" customWidth="1"/>
    <col min="9287" max="9418" width="9.140625" style="25"/>
    <col min="9419" max="9419" width="12.7109375" style="25" customWidth="1"/>
    <col min="9420" max="9420" width="4.7109375" style="25" customWidth="1"/>
    <col min="9421" max="9430" width="12.7109375" style="25" customWidth="1"/>
    <col min="9431" max="9432" width="4.7109375" style="25" customWidth="1"/>
    <col min="9433" max="9442" width="12.7109375" style="25" customWidth="1"/>
    <col min="9443" max="9444" width="4.7109375" style="25" customWidth="1"/>
    <col min="9445" max="9454" width="12.7109375" style="25" customWidth="1"/>
    <col min="9455" max="9456" width="5.7109375" style="25" customWidth="1"/>
    <col min="9457" max="9542" width="12.7109375" style="25" customWidth="1"/>
    <col min="9543" max="9674" width="9.140625" style="25"/>
    <col min="9675" max="9675" width="12.7109375" style="25" customWidth="1"/>
    <col min="9676" max="9676" width="4.7109375" style="25" customWidth="1"/>
    <col min="9677" max="9686" width="12.7109375" style="25" customWidth="1"/>
    <col min="9687" max="9688" width="4.7109375" style="25" customWidth="1"/>
    <col min="9689" max="9698" width="12.7109375" style="25" customWidth="1"/>
    <col min="9699" max="9700" width="4.7109375" style="25" customWidth="1"/>
    <col min="9701" max="9710" width="12.7109375" style="25" customWidth="1"/>
    <col min="9711" max="9712" width="5.7109375" style="25" customWidth="1"/>
    <col min="9713" max="9798" width="12.7109375" style="25" customWidth="1"/>
    <col min="9799" max="9930" width="9.140625" style="25"/>
    <col min="9931" max="9931" width="12.7109375" style="25" customWidth="1"/>
    <col min="9932" max="9932" width="4.7109375" style="25" customWidth="1"/>
    <col min="9933" max="9942" width="12.7109375" style="25" customWidth="1"/>
    <col min="9943" max="9944" width="4.7109375" style="25" customWidth="1"/>
    <col min="9945" max="9954" width="12.7109375" style="25" customWidth="1"/>
    <col min="9955" max="9956" width="4.7109375" style="25" customWidth="1"/>
    <col min="9957" max="9966" width="12.7109375" style="25" customWidth="1"/>
    <col min="9967" max="9968" width="5.7109375" style="25" customWidth="1"/>
    <col min="9969" max="10054" width="12.7109375" style="25" customWidth="1"/>
    <col min="10055" max="10186" width="9.140625" style="25"/>
    <col min="10187" max="10187" width="12.7109375" style="25" customWidth="1"/>
    <col min="10188" max="10188" width="4.7109375" style="25" customWidth="1"/>
    <col min="10189" max="10198" width="12.7109375" style="25" customWidth="1"/>
    <col min="10199" max="10200" width="4.7109375" style="25" customWidth="1"/>
    <col min="10201" max="10210" width="12.7109375" style="25" customWidth="1"/>
    <col min="10211" max="10212" width="4.7109375" style="25" customWidth="1"/>
    <col min="10213" max="10222" width="12.7109375" style="25" customWidth="1"/>
    <col min="10223" max="10224" width="5.7109375" style="25" customWidth="1"/>
    <col min="10225" max="10310" width="12.7109375" style="25" customWidth="1"/>
    <col min="10311" max="10442" width="9.140625" style="25"/>
    <col min="10443" max="10443" width="12.7109375" style="25" customWidth="1"/>
    <col min="10444" max="10444" width="4.7109375" style="25" customWidth="1"/>
    <col min="10445" max="10454" width="12.7109375" style="25" customWidth="1"/>
    <col min="10455" max="10456" width="4.7109375" style="25" customWidth="1"/>
    <col min="10457" max="10466" width="12.7109375" style="25" customWidth="1"/>
    <col min="10467" max="10468" width="4.7109375" style="25" customWidth="1"/>
    <col min="10469" max="10478" width="12.7109375" style="25" customWidth="1"/>
    <col min="10479" max="10480" width="5.7109375" style="25" customWidth="1"/>
    <col min="10481" max="10566" width="12.7109375" style="25" customWidth="1"/>
    <col min="10567" max="10698" width="9.140625" style="25"/>
    <col min="10699" max="10699" width="12.7109375" style="25" customWidth="1"/>
    <col min="10700" max="10700" width="4.7109375" style="25" customWidth="1"/>
    <col min="10701" max="10710" width="12.7109375" style="25" customWidth="1"/>
    <col min="10711" max="10712" width="4.7109375" style="25" customWidth="1"/>
    <col min="10713" max="10722" width="12.7109375" style="25" customWidth="1"/>
    <col min="10723" max="10724" width="4.7109375" style="25" customWidth="1"/>
    <col min="10725" max="10734" width="12.7109375" style="25" customWidth="1"/>
    <col min="10735" max="10736" width="5.7109375" style="25" customWidth="1"/>
    <col min="10737" max="10822" width="12.7109375" style="25" customWidth="1"/>
    <col min="10823" max="10954" width="9.140625" style="25"/>
    <col min="10955" max="10955" width="12.7109375" style="25" customWidth="1"/>
    <col min="10956" max="10956" width="4.7109375" style="25" customWidth="1"/>
    <col min="10957" max="10966" width="12.7109375" style="25" customWidth="1"/>
    <col min="10967" max="10968" width="4.7109375" style="25" customWidth="1"/>
    <col min="10969" max="10978" width="12.7109375" style="25" customWidth="1"/>
    <col min="10979" max="10980" width="4.7109375" style="25" customWidth="1"/>
    <col min="10981" max="10990" width="12.7109375" style="25" customWidth="1"/>
    <col min="10991" max="10992" width="5.7109375" style="25" customWidth="1"/>
    <col min="10993" max="11078" width="12.7109375" style="25" customWidth="1"/>
    <col min="11079" max="11210" width="9.140625" style="25"/>
    <col min="11211" max="11211" width="12.7109375" style="25" customWidth="1"/>
    <col min="11212" max="11212" width="4.7109375" style="25" customWidth="1"/>
    <col min="11213" max="11222" width="12.7109375" style="25" customWidth="1"/>
    <col min="11223" max="11224" width="4.7109375" style="25" customWidth="1"/>
    <col min="11225" max="11234" width="12.7109375" style="25" customWidth="1"/>
    <col min="11235" max="11236" width="4.7109375" style="25" customWidth="1"/>
    <col min="11237" max="11246" width="12.7109375" style="25" customWidth="1"/>
    <col min="11247" max="11248" width="5.7109375" style="25" customWidth="1"/>
    <col min="11249" max="11334" width="12.7109375" style="25" customWidth="1"/>
    <col min="11335" max="11466" width="9.140625" style="25"/>
    <col min="11467" max="11467" width="12.7109375" style="25" customWidth="1"/>
    <col min="11468" max="11468" width="4.7109375" style="25" customWidth="1"/>
    <col min="11469" max="11478" width="12.7109375" style="25" customWidth="1"/>
    <col min="11479" max="11480" width="4.7109375" style="25" customWidth="1"/>
    <col min="11481" max="11490" width="12.7109375" style="25" customWidth="1"/>
    <col min="11491" max="11492" width="4.7109375" style="25" customWidth="1"/>
    <col min="11493" max="11502" width="12.7109375" style="25" customWidth="1"/>
    <col min="11503" max="11504" width="5.7109375" style="25" customWidth="1"/>
    <col min="11505" max="11590" width="12.7109375" style="25" customWidth="1"/>
    <col min="11591" max="11722" width="9.140625" style="25"/>
    <col min="11723" max="11723" width="12.7109375" style="25" customWidth="1"/>
    <col min="11724" max="11724" width="4.7109375" style="25" customWidth="1"/>
    <col min="11725" max="11734" width="12.7109375" style="25" customWidth="1"/>
    <col min="11735" max="11736" width="4.7109375" style="25" customWidth="1"/>
    <col min="11737" max="11746" width="12.7109375" style="25" customWidth="1"/>
    <col min="11747" max="11748" width="4.7109375" style="25" customWidth="1"/>
    <col min="11749" max="11758" width="12.7109375" style="25" customWidth="1"/>
    <col min="11759" max="11760" width="5.7109375" style="25" customWidth="1"/>
    <col min="11761" max="11846" width="12.7109375" style="25" customWidth="1"/>
    <col min="11847" max="11978" width="9.140625" style="25"/>
    <col min="11979" max="11979" width="12.7109375" style="25" customWidth="1"/>
    <col min="11980" max="11980" width="4.7109375" style="25" customWidth="1"/>
    <col min="11981" max="11990" width="12.7109375" style="25" customWidth="1"/>
    <col min="11991" max="11992" width="4.7109375" style="25" customWidth="1"/>
    <col min="11993" max="12002" width="12.7109375" style="25" customWidth="1"/>
    <col min="12003" max="12004" width="4.7109375" style="25" customWidth="1"/>
    <col min="12005" max="12014" width="12.7109375" style="25" customWidth="1"/>
    <col min="12015" max="12016" width="5.7109375" style="25" customWidth="1"/>
    <col min="12017" max="12102" width="12.7109375" style="25" customWidth="1"/>
    <col min="12103" max="12234" width="9.140625" style="25"/>
    <col min="12235" max="12235" width="12.7109375" style="25" customWidth="1"/>
    <col min="12236" max="12236" width="4.7109375" style="25" customWidth="1"/>
    <col min="12237" max="12246" width="12.7109375" style="25" customWidth="1"/>
    <col min="12247" max="12248" width="4.7109375" style="25" customWidth="1"/>
    <col min="12249" max="12258" width="12.7109375" style="25" customWidth="1"/>
    <col min="12259" max="12260" width="4.7109375" style="25" customWidth="1"/>
    <col min="12261" max="12270" width="12.7109375" style="25" customWidth="1"/>
    <col min="12271" max="12272" width="5.7109375" style="25" customWidth="1"/>
    <col min="12273" max="12358" width="12.7109375" style="25" customWidth="1"/>
    <col min="12359" max="12490" width="9.140625" style="25"/>
    <col min="12491" max="12491" width="12.7109375" style="25" customWidth="1"/>
    <col min="12492" max="12492" width="4.7109375" style="25" customWidth="1"/>
    <col min="12493" max="12502" width="12.7109375" style="25" customWidth="1"/>
    <col min="12503" max="12504" width="4.7109375" style="25" customWidth="1"/>
    <col min="12505" max="12514" width="12.7109375" style="25" customWidth="1"/>
    <col min="12515" max="12516" width="4.7109375" style="25" customWidth="1"/>
    <col min="12517" max="12526" width="12.7109375" style="25" customWidth="1"/>
    <col min="12527" max="12528" width="5.7109375" style="25" customWidth="1"/>
    <col min="12529" max="12614" width="12.7109375" style="25" customWidth="1"/>
    <col min="12615" max="12746" width="9.140625" style="25"/>
    <col min="12747" max="12747" width="12.7109375" style="25" customWidth="1"/>
    <col min="12748" max="12748" width="4.7109375" style="25" customWidth="1"/>
    <col min="12749" max="12758" width="12.7109375" style="25" customWidth="1"/>
    <col min="12759" max="12760" width="4.7109375" style="25" customWidth="1"/>
    <col min="12761" max="12770" width="12.7109375" style="25" customWidth="1"/>
    <col min="12771" max="12772" width="4.7109375" style="25" customWidth="1"/>
    <col min="12773" max="12782" width="12.7109375" style="25" customWidth="1"/>
    <col min="12783" max="12784" width="5.7109375" style="25" customWidth="1"/>
    <col min="12785" max="12870" width="12.7109375" style="25" customWidth="1"/>
    <col min="12871" max="13002" width="9.140625" style="25"/>
    <col min="13003" max="13003" width="12.7109375" style="25" customWidth="1"/>
    <col min="13004" max="13004" width="4.7109375" style="25" customWidth="1"/>
    <col min="13005" max="13014" width="12.7109375" style="25" customWidth="1"/>
    <col min="13015" max="13016" width="4.7109375" style="25" customWidth="1"/>
    <col min="13017" max="13026" width="12.7109375" style="25" customWidth="1"/>
    <col min="13027" max="13028" width="4.7109375" style="25" customWidth="1"/>
    <col min="13029" max="13038" width="12.7109375" style="25" customWidth="1"/>
    <col min="13039" max="13040" width="5.7109375" style="25" customWidth="1"/>
    <col min="13041" max="13126" width="12.7109375" style="25" customWidth="1"/>
    <col min="13127" max="13258" width="9.140625" style="25"/>
    <col min="13259" max="13259" width="12.7109375" style="25" customWidth="1"/>
    <col min="13260" max="13260" width="4.7109375" style="25" customWidth="1"/>
    <col min="13261" max="13270" width="12.7109375" style="25" customWidth="1"/>
    <col min="13271" max="13272" width="4.7109375" style="25" customWidth="1"/>
    <col min="13273" max="13282" width="12.7109375" style="25" customWidth="1"/>
    <col min="13283" max="13284" width="4.7109375" style="25" customWidth="1"/>
    <col min="13285" max="13294" width="12.7109375" style="25" customWidth="1"/>
    <col min="13295" max="13296" width="5.7109375" style="25" customWidth="1"/>
    <col min="13297" max="13382" width="12.7109375" style="25" customWidth="1"/>
    <col min="13383" max="13514" width="9.140625" style="25"/>
    <col min="13515" max="13515" width="12.7109375" style="25" customWidth="1"/>
    <col min="13516" max="13516" width="4.7109375" style="25" customWidth="1"/>
    <col min="13517" max="13526" width="12.7109375" style="25" customWidth="1"/>
    <col min="13527" max="13528" width="4.7109375" style="25" customWidth="1"/>
    <col min="13529" max="13538" width="12.7109375" style="25" customWidth="1"/>
    <col min="13539" max="13540" width="4.7109375" style="25" customWidth="1"/>
    <col min="13541" max="13550" width="12.7109375" style="25" customWidth="1"/>
    <col min="13551" max="13552" width="5.7109375" style="25" customWidth="1"/>
    <col min="13553" max="13638" width="12.7109375" style="25" customWidth="1"/>
    <col min="13639" max="13770" width="9.140625" style="25"/>
    <col min="13771" max="13771" width="12.7109375" style="25" customWidth="1"/>
    <col min="13772" max="13772" width="4.7109375" style="25" customWidth="1"/>
    <col min="13773" max="13782" width="12.7109375" style="25" customWidth="1"/>
    <col min="13783" max="13784" width="4.7109375" style="25" customWidth="1"/>
    <col min="13785" max="13794" width="12.7109375" style="25" customWidth="1"/>
    <col min="13795" max="13796" width="4.7109375" style="25" customWidth="1"/>
    <col min="13797" max="13806" width="12.7109375" style="25" customWidth="1"/>
    <col min="13807" max="13808" width="5.7109375" style="25" customWidth="1"/>
    <col min="13809" max="13894" width="12.7109375" style="25" customWidth="1"/>
    <col min="13895" max="14026" width="9.140625" style="25"/>
    <col min="14027" max="14027" width="12.7109375" style="25" customWidth="1"/>
    <col min="14028" max="14028" width="4.7109375" style="25" customWidth="1"/>
    <col min="14029" max="14038" width="12.7109375" style="25" customWidth="1"/>
    <col min="14039" max="14040" width="4.7109375" style="25" customWidth="1"/>
    <col min="14041" max="14050" width="12.7109375" style="25" customWidth="1"/>
    <col min="14051" max="14052" width="4.7109375" style="25" customWidth="1"/>
    <col min="14053" max="14062" width="12.7109375" style="25" customWidth="1"/>
    <col min="14063" max="14064" width="5.7109375" style="25" customWidth="1"/>
    <col min="14065" max="14150" width="12.7109375" style="25" customWidth="1"/>
    <col min="14151" max="14282" width="9.140625" style="25"/>
    <col min="14283" max="14283" width="12.7109375" style="25" customWidth="1"/>
    <col min="14284" max="14284" width="4.7109375" style="25" customWidth="1"/>
    <col min="14285" max="14294" width="12.7109375" style="25" customWidth="1"/>
    <col min="14295" max="14296" width="4.7109375" style="25" customWidth="1"/>
    <col min="14297" max="14306" width="12.7109375" style="25" customWidth="1"/>
    <col min="14307" max="14308" width="4.7109375" style="25" customWidth="1"/>
    <col min="14309" max="14318" width="12.7109375" style="25" customWidth="1"/>
    <col min="14319" max="14320" width="5.7109375" style="25" customWidth="1"/>
    <col min="14321" max="14406" width="12.7109375" style="25" customWidth="1"/>
    <col min="14407" max="14538" width="9.140625" style="25"/>
    <col min="14539" max="14539" width="12.7109375" style="25" customWidth="1"/>
    <col min="14540" max="14540" width="4.7109375" style="25" customWidth="1"/>
    <col min="14541" max="14550" width="12.7109375" style="25" customWidth="1"/>
    <col min="14551" max="14552" width="4.7109375" style="25" customWidth="1"/>
    <col min="14553" max="14562" width="12.7109375" style="25" customWidth="1"/>
    <col min="14563" max="14564" width="4.7109375" style="25" customWidth="1"/>
    <col min="14565" max="14574" width="12.7109375" style="25" customWidth="1"/>
    <col min="14575" max="14576" width="5.7109375" style="25" customWidth="1"/>
    <col min="14577" max="14662" width="12.7109375" style="25" customWidth="1"/>
    <col min="14663" max="14794" width="9.140625" style="25"/>
    <col min="14795" max="14795" width="12.7109375" style="25" customWidth="1"/>
    <col min="14796" max="14796" width="4.7109375" style="25" customWidth="1"/>
    <col min="14797" max="14806" width="12.7109375" style="25" customWidth="1"/>
    <col min="14807" max="14808" width="4.7109375" style="25" customWidth="1"/>
    <col min="14809" max="14818" width="12.7109375" style="25" customWidth="1"/>
    <col min="14819" max="14820" width="4.7109375" style="25" customWidth="1"/>
    <col min="14821" max="14830" width="12.7109375" style="25" customWidth="1"/>
    <col min="14831" max="14832" width="5.7109375" style="25" customWidth="1"/>
    <col min="14833" max="14918" width="12.7109375" style="25" customWidth="1"/>
    <col min="14919" max="15050" width="9.140625" style="25"/>
    <col min="15051" max="15051" width="12.7109375" style="25" customWidth="1"/>
    <col min="15052" max="15052" width="4.7109375" style="25" customWidth="1"/>
    <col min="15053" max="15062" width="12.7109375" style="25" customWidth="1"/>
    <col min="15063" max="15064" width="4.7109375" style="25" customWidth="1"/>
    <col min="15065" max="15074" width="12.7109375" style="25" customWidth="1"/>
    <col min="15075" max="15076" width="4.7109375" style="25" customWidth="1"/>
    <col min="15077" max="15086" width="12.7109375" style="25" customWidth="1"/>
    <col min="15087" max="15088" width="5.7109375" style="25" customWidth="1"/>
    <col min="15089" max="15174" width="12.7109375" style="25" customWidth="1"/>
    <col min="15175" max="15306" width="9.140625" style="25"/>
    <col min="15307" max="15307" width="12.7109375" style="25" customWidth="1"/>
    <col min="15308" max="15308" width="4.7109375" style="25" customWidth="1"/>
    <col min="15309" max="15318" width="12.7109375" style="25" customWidth="1"/>
    <col min="15319" max="15320" width="4.7109375" style="25" customWidth="1"/>
    <col min="15321" max="15330" width="12.7109375" style="25" customWidth="1"/>
    <col min="15331" max="15332" width="4.7109375" style="25" customWidth="1"/>
    <col min="15333" max="15342" width="12.7109375" style="25" customWidth="1"/>
    <col min="15343" max="15344" width="5.7109375" style="25" customWidth="1"/>
    <col min="15345" max="15430" width="12.7109375" style="25" customWidth="1"/>
    <col min="15431" max="15562" width="9.140625" style="25"/>
    <col min="15563" max="15563" width="12.7109375" style="25" customWidth="1"/>
    <col min="15564" max="15564" width="4.7109375" style="25" customWidth="1"/>
    <col min="15565" max="15574" width="12.7109375" style="25" customWidth="1"/>
    <col min="15575" max="15576" width="4.7109375" style="25" customWidth="1"/>
    <col min="15577" max="15586" width="12.7109375" style="25" customWidth="1"/>
    <col min="15587" max="15588" width="4.7109375" style="25" customWidth="1"/>
    <col min="15589" max="15598" width="12.7109375" style="25" customWidth="1"/>
    <col min="15599" max="15600" width="5.7109375" style="25" customWidth="1"/>
    <col min="15601" max="15686" width="12.7109375" style="25" customWidth="1"/>
    <col min="15687" max="15818" width="9.140625" style="25"/>
    <col min="15819" max="15819" width="12.7109375" style="25" customWidth="1"/>
    <col min="15820" max="15820" width="4.7109375" style="25" customWidth="1"/>
    <col min="15821" max="15830" width="12.7109375" style="25" customWidth="1"/>
    <col min="15831" max="15832" width="4.7109375" style="25" customWidth="1"/>
    <col min="15833" max="15842" width="12.7109375" style="25" customWidth="1"/>
    <col min="15843" max="15844" width="4.7109375" style="25" customWidth="1"/>
    <col min="15845" max="15854" width="12.7109375" style="25" customWidth="1"/>
    <col min="15855" max="15856" width="5.7109375" style="25" customWidth="1"/>
    <col min="15857" max="15942" width="12.7109375" style="25" customWidth="1"/>
    <col min="15943" max="16074" width="9.140625" style="25"/>
    <col min="16075" max="16075" width="12.7109375" style="25" customWidth="1"/>
    <col min="16076" max="16076" width="4.7109375" style="25" customWidth="1"/>
    <col min="16077" max="16086" width="12.7109375" style="25" customWidth="1"/>
    <col min="16087" max="16088" width="4.7109375" style="25" customWidth="1"/>
    <col min="16089" max="16098" width="12.7109375" style="25" customWidth="1"/>
    <col min="16099" max="16100" width="4.7109375" style="25" customWidth="1"/>
    <col min="16101" max="16110" width="12.7109375" style="25" customWidth="1"/>
    <col min="16111" max="16112" width="5.7109375" style="25" customWidth="1"/>
    <col min="16113" max="16198" width="12.7109375" style="25" customWidth="1"/>
    <col min="16199" max="16384" width="9.140625" style="25"/>
  </cols>
  <sheetData>
    <row r="1" spans="2:5" x14ac:dyDescent="0.2">
      <c r="B1" s="31">
        <v>41609</v>
      </c>
      <c r="C1" s="26">
        <v>1</v>
      </c>
      <c r="D1" s="27">
        <v>0</v>
      </c>
      <c r="E1" s="28">
        <v>32.57</v>
      </c>
    </row>
    <row r="2" spans="2:5" x14ac:dyDescent="0.2">
      <c r="B2" s="31">
        <v>41610</v>
      </c>
      <c r="C2" s="26">
        <v>2</v>
      </c>
      <c r="D2" s="27">
        <v>100</v>
      </c>
      <c r="E2" s="27">
        <v>33</v>
      </c>
    </row>
    <row r="3" spans="2:5" x14ac:dyDescent="0.2">
      <c r="B3" s="31">
        <v>41611</v>
      </c>
      <c r="C3" s="26">
        <v>3</v>
      </c>
      <c r="D3" s="27">
        <v>208</v>
      </c>
    </row>
    <row r="4" spans="2:5" x14ac:dyDescent="0.2">
      <c r="B4" s="31">
        <v>41612</v>
      </c>
      <c r="C4" s="26">
        <v>4</v>
      </c>
    </row>
    <row r="5" spans="2:5" x14ac:dyDescent="0.2">
      <c r="B5" s="31">
        <v>41613</v>
      </c>
      <c r="C5" s="26">
        <v>5</v>
      </c>
    </row>
    <row r="6" spans="2:5" x14ac:dyDescent="0.2">
      <c r="B6" s="31">
        <v>41614</v>
      </c>
      <c r="C6" s="26">
        <v>6</v>
      </c>
      <c r="D6" s="27">
        <v>445</v>
      </c>
      <c r="E6" s="27">
        <v>34.799999999999997</v>
      </c>
    </row>
    <row r="7" spans="2:5" x14ac:dyDescent="0.2">
      <c r="B7" s="31">
        <v>41615</v>
      </c>
      <c r="C7" s="26">
        <v>7</v>
      </c>
    </row>
    <row r="8" spans="2:5" x14ac:dyDescent="0.2">
      <c r="B8" s="31">
        <v>41616</v>
      </c>
      <c r="C8" s="26">
        <v>8</v>
      </c>
      <c r="D8" s="27">
        <v>591</v>
      </c>
      <c r="E8" s="27">
        <v>35.299999999999997</v>
      </c>
    </row>
    <row r="9" spans="2:5" x14ac:dyDescent="0.2">
      <c r="B9" s="31">
        <v>41617</v>
      </c>
      <c r="C9" s="26">
        <v>9</v>
      </c>
      <c r="D9" s="27">
        <v>675</v>
      </c>
      <c r="E9" s="27">
        <v>35.700000000000003</v>
      </c>
    </row>
    <row r="10" spans="2:5" x14ac:dyDescent="0.2">
      <c r="B10" s="31">
        <v>41618</v>
      </c>
      <c r="C10" s="26">
        <v>10</v>
      </c>
    </row>
    <row r="11" spans="2:5" x14ac:dyDescent="0.2">
      <c r="B11" s="31">
        <v>41619</v>
      </c>
      <c r="C11" s="26">
        <v>11</v>
      </c>
    </row>
    <row r="12" spans="2:5" x14ac:dyDescent="0.2">
      <c r="B12" s="31">
        <v>41620</v>
      </c>
      <c r="C12" s="26">
        <v>12</v>
      </c>
    </row>
    <row r="13" spans="2:5" x14ac:dyDescent="0.2">
      <c r="B13" s="31">
        <v>41621</v>
      </c>
      <c r="C13" s="26">
        <v>13</v>
      </c>
      <c r="D13" s="27">
        <v>1026</v>
      </c>
      <c r="E13" s="27">
        <v>37.9</v>
      </c>
    </row>
    <row r="14" spans="2:5" x14ac:dyDescent="0.2">
      <c r="B14" s="31">
        <v>41622</v>
      </c>
      <c r="C14" s="26">
        <v>14</v>
      </c>
    </row>
    <row r="15" spans="2:5" x14ac:dyDescent="0.2">
      <c r="B15" s="31">
        <v>41623</v>
      </c>
      <c r="C15" s="26">
        <v>15</v>
      </c>
    </row>
    <row r="16" spans="2:5" x14ac:dyDescent="0.2">
      <c r="B16" s="31">
        <v>41624</v>
      </c>
      <c r="C16" s="26">
        <v>16</v>
      </c>
      <c r="D16" s="27">
        <v>1230</v>
      </c>
      <c r="E16" s="27">
        <v>38.700000000000003</v>
      </c>
    </row>
    <row r="17" spans="2:12" x14ac:dyDescent="0.2">
      <c r="B17" s="31">
        <v>41625</v>
      </c>
      <c r="C17" s="26">
        <v>17</v>
      </c>
    </row>
    <row r="18" spans="2:12" x14ac:dyDescent="0.2">
      <c r="B18" s="31">
        <v>41626</v>
      </c>
      <c r="C18" s="26">
        <v>18</v>
      </c>
    </row>
    <row r="19" spans="2:12" x14ac:dyDescent="0.2">
      <c r="B19" s="31">
        <v>41627</v>
      </c>
      <c r="C19" s="26">
        <v>19</v>
      </c>
    </row>
    <row r="20" spans="2:12" x14ac:dyDescent="0.2">
      <c r="B20" s="31">
        <v>41628</v>
      </c>
      <c r="C20" s="26">
        <v>20</v>
      </c>
      <c r="D20" s="27">
        <v>1570</v>
      </c>
      <c r="E20" s="27">
        <v>40.5</v>
      </c>
    </row>
    <row r="21" spans="2:12" x14ac:dyDescent="0.2">
      <c r="B21" s="31">
        <v>41629</v>
      </c>
      <c r="C21" s="26">
        <v>21</v>
      </c>
    </row>
    <row r="22" spans="2:12" x14ac:dyDescent="0.2">
      <c r="B22" s="31">
        <v>41630</v>
      </c>
      <c r="C22" s="26">
        <v>22</v>
      </c>
      <c r="D22" s="27">
        <v>1700</v>
      </c>
      <c r="E22" s="27">
        <v>41.4</v>
      </c>
    </row>
    <row r="23" spans="2:12" x14ac:dyDescent="0.2">
      <c r="B23" s="31">
        <v>41631</v>
      </c>
      <c r="C23" s="26">
        <v>23</v>
      </c>
      <c r="D23" s="27">
        <v>1760</v>
      </c>
      <c r="E23" s="27">
        <v>41.8</v>
      </c>
    </row>
    <row r="24" spans="2:12" x14ac:dyDescent="0.2">
      <c r="B24" s="31">
        <v>41632</v>
      </c>
      <c r="C24" s="26">
        <v>24</v>
      </c>
    </row>
    <row r="25" spans="2:12" x14ac:dyDescent="0.2">
      <c r="B25" s="31">
        <v>41633</v>
      </c>
      <c r="C25" s="26">
        <v>25</v>
      </c>
    </row>
    <row r="26" spans="2:12" x14ac:dyDescent="0.2">
      <c r="B26" s="31">
        <v>41634</v>
      </c>
      <c r="C26" s="26">
        <v>26</v>
      </c>
    </row>
    <row r="27" spans="2:12" x14ac:dyDescent="0.2">
      <c r="B27" s="31">
        <v>41635</v>
      </c>
      <c r="C27" s="26">
        <v>27</v>
      </c>
      <c r="D27" s="27">
        <v>2000</v>
      </c>
      <c r="E27" s="27">
        <v>43.4</v>
      </c>
    </row>
    <row r="28" spans="2:12" x14ac:dyDescent="0.2">
      <c r="B28" s="31">
        <v>41636</v>
      </c>
      <c r="C28" s="26">
        <v>28</v>
      </c>
    </row>
    <row r="29" spans="2:12" x14ac:dyDescent="0.2">
      <c r="B29" s="31">
        <v>41637</v>
      </c>
      <c r="C29" s="26">
        <v>29</v>
      </c>
    </row>
    <row r="30" spans="2:12" x14ac:dyDescent="0.2">
      <c r="B30" s="31">
        <v>41638</v>
      </c>
      <c r="C30" s="26">
        <v>30</v>
      </c>
      <c r="D30" s="27">
        <v>2180</v>
      </c>
      <c r="E30" s="27">
        <v>44.6</v>
      </c>
    </row>
    <row r="31" spans="2:12" x14ac:dyDescent="0.2">
      <c r="B31" s="31">
        <v>41639</v>
      </c>
      <c r="C31" s="26">
        <v>31</v>
      </c>
    </row>
    <row r="32" spans="2:12" x14ac:dyDescent="0.2">
      <c r="B32" s="31">
        <v>41640</v>
      </c>
      <c r="C32" s="26">
        <v>1</v>
      </c>
      <c r="D32" s="26"/>
      <c r="E32" s="27">
        <v>2286</v>
      </c>
      <c r="I32" s="29"/>
      <c r="J32" s="29"/>
      <c r="K32" s="29"/>
      <c r="L32" s="25"/>
    </row>
    <row r="33" spans="2:12" x14ac:dyDescent="0.2">
      <c r="B33" s="31">
        <v>41641</v>
      </c>
      <c r="C33" s="26">
        <v>2</v>
      </c>
      <c r="D33" s="26"/>
      <c r="I33" s="29"/>
      <c r="J33" s="29"/>
      <c r="K33" s="29"/>
      <c r="L33" s="25"/>
    </row>
    <row r="34" spans="2:12" x14ac:dyDescent="0.2">
      <c r="B34" s="31">
        <v>41642</v>
      </c>
      <c r="C34" s="26">
        <v>3</v>
      </c>
      <c r="D34" s="26"/>
      <c r="I34" s="29"/>
      <c r="J34" s="29"/>
      <c r="K34" s="29"/>
      <c r="L34" s="25"/>
    </row>
    <row r="35" spans="2:12" x14ac:dyDescent="0.2">
      <c r="B35" s="31">
        <v>41643</v>
      </c>
      <c r="C35" s="26">
        <v>4</v>
      </c>
      <c r="D35" s="26"/>
      <c r="I35" s="29"/>
      <c r="J35" s="29"/>
      <c r="K35" s="29"/>
      <c r="L35" s="25"/>
    </row>
    <row r="36" spans="2:12" x14ac:dyDescent="0.2">
      <c r="B36" s="31">
        <v>41644</v>
      </c>
      <c r="C36" s="26">
        <v>5</v>
      </c>
      <c r="D36" s="26"/>
      <c r="I36" s="29"/>
      <c r="J36" s="29"/>
      <c r="K36" s="29"/>
      <c r="L36" s="25"/>
    </row>
    <row r="37" spans="2:12" x14ac:dyDescent="0.2">
      <c r="B37" s="31">
        <v>41645</v>
      </c>
      <c r="C37" s="26">
        <v>6</v>
      </c>
      <c r="D37" s="26"/>
      <c r="E37" s="27">
        <v>2645</v>
      </c>
      <c r="I37" s="29"/>
      <c r="J37" s="29"/>
      <c r="K37" s="29"/>
      <c r="L37" s="25"/>
    </row>
    <row r="38" spans="2:12" x14ac:dyDescent="0.2">
      <c r="B38" s="31">
        <v>41646</v>
      </c>
      <c r="C38" s="26">
        <v>7</v>
      </c>
      <c r="D38" s="26"/>
      <c r="E38" s="27">
        <v>2700</v>
      </c>
      <c r="I38" s="29"/>
      <c r="J38" s="29"/>
      <c r="K38" s="29"/>
      <c r="L38" s="25"/>
    </row>
    <row r="39" spans="2:12" x14ac:dyDescent="0.2">
      <c r="B39" s="31">
        <v>41647</v>
      </c>
      <c r="C39" s="26">
        <v>8</v>
      </c>
      <c r="D39" s="26"/>
      <c r="E39" s="27">
        <v>2775</v>
      </c>
      <c r="I39" s="29"/>
      <c r="J39" s="29"/>
      <c r="K39" s="29"/>
      <c r="L39" s="25"/>
    </row>
    <row r="40" spans="2:12" x14ac:dyDescent="0.2">
      <c r="B40" s="31">
        <v>41648</v>
      </c>
      <c r="C40" s="26">
        <v>9</v>
      </c>
      <c r="D40" s="26"/>
      <c r="E40" s="30">
        <v>2835</v>
      </c>
      <c r="I40" s="29"/>
      <c r="J40" s="29"/>
      <c r="K40" s="29"/>
      <c r="L40" s="25"/>
    </row>
    <row r="41" spans="2:12" x14ac:dyDescent="0.2">
      <c r="B41" s="31">
        <v>41649</v>
      </c>
      <c r="C41" s="26">
        <v>10</v>
      </c>
      <c r="D41" s="26">
        <v>80.47</v>
      </c>
      <c r="E41" s="26">
        <f>E40+D41</f>
        <v>2915.47</v>
      </c>
      <c r="I41" s="29"/>
      <c r="J41" s="29"/>
      <c r="K41" s="29"/>
      <c r="L41" s="25"/>
    </row>
    <row r="42" spans="2:12" x14ac:dyDescent="0.2">
      <c r="B42" s="31">
        <v>41650</v>
      </c>
      <c r="C42" s="26">
        <v>11</v>
      </c>
      <c r="D42" s="26">
        <v>127.6</v>
      </c>
      <c r="E42" s="26">
        <f t="shared" ref="E42:E62" si="0">E41+D42</f>
        <v>3043.0699999999997</v>
      </c>
      <c r="I42" s="29"/>
      <c r="J42" s="29"/>
      <c r="K42" s="29"/>
      <c r="L42" s="25"/>
    </row>
    <row r="43" spans="2:12" x14ac:dyDescent="0.2">
      <c r="B43" s="31">
        <v>41651</v>
      </c>
      <c r="C43" s="26">
        <v>12</v>
      </c>
      <c r="D43" s="26">
        <v>104.17</v>
      </c>
      <c r="E43" s="26">
        <f t="shared" si="0"/>
        <v>3147.24</v>
      </c>
      <c r="I43" s="29"/>
      <c r="J43" s="29"/>
      <c r="K43" s="29"/>
      <c r="L43" s="25"/>
    </row>
    <row r="44" spans="2:12" x14ac:dyDescent="0.2">
      <c r="B44" s="31">
        <v>41652</v>
      </c>
      <c r="C44" s="26">
        <v>13</v>
      </c>
      <c r="D44" s="26">
        <v>94.97</v>
      </c>
      <c r="E44" s="26">
        <f t="shared" si="0"/>
        <v>3242.2099999999996</v>
      </c>
      <c r="I44" s="29"/>
      <c r="J44" s="29"/>
      <c r="K44" s="29"/>
      <c r="L44" s="25"/>
    </row>
    <row r="45" spans="2:12" x14ac:dyDescent="0.2">
      <c r="B45" s="31">
        <v>41653</v>
      </c>
      <c r="C45" s="26">
        <v>14</v>
      </c>
      <c r="D45" s="26">
        <v>112.05</v>
      </c>
      <c r="E45" s="26">
        <f t="shared" si="0"/>
        <v>3354.2599999999998</v>
      </c>
      <c r="I45" s="29"/>
      <c r="J45" s="29"/>
      <c r="K45" s="29"/>
      <c r="L45" s="25"/>
    </row>
    <row r="46" spans="2:12" x14ac:dyDescent="0.2">
      <c r="B46" s="31">
        <v>41654</v>
      </c>
      <c r="C46" s="26">
        <v>15</v>
      </c>
      <c r="D46" s="26">
        <v>98.81</v>
      </c>
      <c r="E46" s="26">
        <f t="shared" si="0"/>
        <v>3453.0699999999997</v>
      </c>
      <c r="I46" s="29"/>
      <c r="J46" s="29"/>
      <c r="K46" s="29"/>
      <c r="L46" s="25"/>
    </row>
    <row r="47" spans="2:12" x14ac:dyDescent="0.2">
      <c r="B47" s="31">
        <v>41655</v>
      </c>
      <c r="C47" s="26">
        <v>16</v>
      </c>
      <c r="D47" s="26">
        <v>98.89</v>
      </c>
      <c r="E47" s="26">
        <f t="shared" si="0"/>
        <v>3551.9599999999996</v>
      </c>
      <c r="I47" s="29"/>
      <c r="J47" s="29"/>
      <c r="K47" s="29"/>
      <c r="L47" s="25"/>
    </row>
    <row r="48" spans="2:12" x14ac:dyDescent="0.2">
      <c r="B48" s="31">
        <v>41656</v>
      </c>
      <c r="C48" s="26">
        <v>17</v>
      </c>
      <c r="D48" s="26">
        <v>112</v>
      </c>
      <c r="E48" s="26">
        <f t="shared" si="0"/>
        <v>3663.9599999999996</v>
      </c>
      <c r="I48" s="29"/>
      <c r="J48" s="29"/>
      <c r="K48" s="29"/>
      <c r="L48" s="25"/>
    </row>
    <row r="49" spans="2:12" x14ac:dyDescent="0.2">
      <c r="B49" s="31">
        <v>41657</v>
      </c>
      <c r="C49" s="26">
        <v>18</v>
      </c>
      <c r="D49" s="26">
        <v>96.42</v>
      </c>
      <c r="E49" s="26">
        <f t="shared" si="0"/>
        <v>3760.3799999999997</v>
      </c>
      <c r="I49" s="29"/>
      <c r="J49" s="29"/>
      <c r="K49" s="29"/>
      <c r="L49" s="25"/>
    </row>
    <row r="50" spans="2:12" x14ac:dyDescent="0.2">
      <c r="B50" s="31">
        <v>41658</v>
      </c>
      <c r="C50" s="26">
        <v>19</v>
      </c>
      <c r="D50" s="26">
        <v>105.14</v>
      </c>
      <c r="E50" s="26">
        <f t="shared" si="0"/>
        <v>3865.5199999999995</v>
      </c>
      <c r="I50" s="29"/>
      <c r="J50" s="29"/>
      <c r="K50" s="29"/>
      <c r="L50" s="25"/>
    </row>
    <row r="51" spans="2:12" x14ac:dyDescent="0.2">
      <c r="B51" s="31">
        <v>41659</v>
      </c>
      <c r="C51" s="26">
        <v>20</v>
      </c>
      <c r="D51" s="26">
        <v>92.49</v>
      </c>
      <c r="E51" s="26">
        <f t="shared" si="0"/>
        <v>3958.0099999999993</v>
      </c>
      <c r="I51" s="29"/>
      <c r="J51" s="29"/>
      <c r="K51" s="29"/>
      <c r="L51" s="25"/>
    </row>
    <row r="52" spans="2:12" x14ac:dyDescent="0.2">
      <c r="B52" s="31">
        <v>41660</v>
      </c>
      <c r="C52" s="26">
        <v>21</v>
      </c>
      <c r="D52" s="26">
        <v>87.44</v>
      </c>
      <c r="E52" s="26">
        <f t="shared" si="0"/>
        <v>4045.4499999999994</v>
      </c>
      <c r="I52" s="29"/>
      <c r="J52" s="29"/>
      <c r="K52" s="29"/>
      <c r="L52" s="25"/>
    </row>
    <row r="53" spans="2:12" x14ac:dyDescent="0.2">
      <c r="B53" s="31">
        <v>41661</v>
      </c>
      <c r="C53" s="26">
        <v>22</v>
      </c>
      <c r="D53" s="26">
        <v>104.1</v>
      </c>
      <c r="E53" s="26">
        <f t="shared" si="0"/>
        <v>4149.5499999999993</v>
      </c>
      <c r="I53" s="29"/>
      <c r="J53" s="29"/>
      <c r="K53" s="29"/>
      <c r="L53" s="25"/>
    </row>
    <row r="54" spans="2:12" x14ac:dyDescent="0.2">
      <c r="B54" s="31">
        <v>41662</v>
      </c>
      <c r="C54" s="26">
        <v>23</v>
      </c>
      <c r="D54" s="26">
        <v>89.64</v>
      </c>
      <c r="E54" s="26">
        <f t="shared" si="0"/>
        <v>4239.1899999999996</v>
      </c>
      <c r="I54" s="29"/>
      <c r="J54" s="29"/>
      <c r="K54" s="29"/>
      <c r="L54" s="25"/>
    </row>
    <row r="55" spans="2:12" x14ac:dyDescent="0.2">
      <c r="B55" s="31">
        <v>41663</v>
      </c>
      <c r="C55" s="26">
        <v>24</v>
      </c>
      <c r="D55" s="26">
        <v>104.69</v>
      </c>
      <c r="E55" s="26">
        <f t="shared" si="0"/>
        <v>4343.8799999999992</v>
      </c>
      <c r="I55" s="29"/>
      <c r="J55" s="29"/>
      <c r="K55" s="29"/>
      <c r="L55" s="25"/>
    </row>
    <row r="56" spans="2:12" x14ac:dyDescent="0.2">
      <c r="B56" s="31">
        <v>41664</v>
      </c>
      <c r="C56" s="26">
        <v>25</v>
      </c>
      <c r="D56" s="26">
        <v>74.03</v>
      </c>
      <c r="E56" s="26">
        <f t="shared" si="0"/>
        <v>4417.9099999999989</v>
      </c>
      <c r="I56" s="29"/>
      <c r="J56" s="29"/>
      <c r="K56" s="29"/>
      <c r="L56" s="25"/>
    </row>
    <row r="57" spans="2:12" x14ac:dyDescent="0.2">
      <c r="B57" s="31">
        <v>41665</v>
      </c>
      <c r="C57" s="26">
        <v>26</v>
      </c>
      <c r="D57" s="26">
        <v>93.11</v>
      </c>
      <c r="E57" s="26">
        <f t="shared" si="0"/>
        <v>4511.0199999999986</v>
      </c>
      <c r="I57" s="29"/>
      <c r="J57" s="29"/>
      <c r="K57" s="29"/>
      <c r="L57" s="25"/>
    </row>
    <row r="58" spans="2:12" x14ac:dyDescent="0.2">
      <c r="B58" s="31">
        <v>41666</v>
      </c>
      <c r="C58" s="26">
        <v>27</v>
      </c>
      <c r="D58" s="26">
        <v>79.010000000000005</v>
      </c>
      <c r="E58" s="26">
        <f t="shared" si="0"/>
        <v>4590.0299999999988</v>
      </c>
      <c r="I58" s="29"/>
      <c r="J58" s="29"/>
      <c r="K58" s="29"/>
      <c r="L58" s="25"/>
    </row>
    <row r="59" spans="2:12" x14ac:dyDescent="0.2">
      <c r="B59" s="31">
        <v>41667</v>
      </c>
      <c r="C59" s="26">
        <v>28</v>
      </c>
      <c r="D59" s="26">
        <v>100.98</v>
      </c>
      <c r="E59" s="26">
        <f t="shared" si="0"/>
        <v>4691.0099999999984</v>
      </c>
      <c r="I59" s="29"/>
      <c r="J59" s="29"/>
      <c r="K59" s="29"/>
      <c r="L59" s="25"/>
    </row>
    <row r="60" spans="2:12" x14ac:dyDescent="0.2">
      <c r="B60" s="31">
        <v>41668</v>
      </c>
      <c r="C60" s="26">
        <v>29</v>
      </c>
      <c r="D60" s="26">
        <v>85.75</v>
      </c>
      <c r="E60" s="26">
        <f t="shared" si="0"/>
        <v>4776.7599999999984</v>
      </c>
      <c r="I60" s="29"/>
      <c r="J60" s="29"/>
      <c r="K60" s="29"/>
      <c r="L60" s="25"/>
    </row>
    <row r="61" spans="2:12" x14ac:dyDescent="0.2">
      <c r="B61" s="31">
        <v>41669</v>
      </c>
      <c r="C61" s="26">
        <v>30</v>
      </c>
      <c r="D61" s="26">
        <v>111.95</v>
      </c>
      <c r="E61" s="26">
        <f t="shared" si="0"/>
        <v>4888.7099999999982</v>
      </c>
      <c r="I61" s="29"/>
      <c r="J61" s="29"/>
      <c r="K61" s="29"/>
      <c r="L61" s="25"/>
    </row>
    <row r="62" spans="2:12" x14ac:dyDescent="0.2">
      <c r="B62" s="31">
        <v>41670</v>
      </c>
      <c r="C62" s="26">
        <v>31</v>
      </c>
      <c r="D62" s="26">
        <v>91.96</v>
      </c>
      <c r="E62" s="26">
        <f t="shared" si="0"/>
        <v>4980.6699999999983</v>
      </c>
      <c r="I62" s="29"/>
      <c r="J62" s="29"/>
      <c r="K62" s="29"/>
      <c r="L62" s="25"/>
    </row>
    <row r="63" spans="2:12" x14ac:dyDescent="0.2">
      <c r="B63" s="31">
        <v>41671</v>
      </c>
      <c r="C63" s="27">
        <v>1</v>
      </c>
      <c r="D63" s="26">
        <v>79.34</v>
      </c>
      <c r="E63" s="26">
        <f>E62+D63</f>
        <v>5060.0099999999984</v>
      </c>
    </row>
    <row r="64" spans="2:12" x14ac:dyDescent="0.2">
      <c r="B64" s="31">
        <v>41672</v>
      </c>
      <c r="C64" s="27">
        <v>2</v>
      </c>
      <c r="D64" s="26">
        <v>90.78</v>
      </c>
      <c r="E64" s="26">
        <f>E63+D64</f>
        <v>5150.7899999999981</v>
      </c>
    </row>
    <row r="65" spans="2:5" x14ac:dyDescent="0.2">
      <c r="B65" s="31">
        <v>41673</v>
      </c>
      <c r="C65" s="27">
        <v>3</v>
      </c>
      <c r="D65" s="26">
        <v>71.97</v>
      </c>
      <c r="E65" s="26">
        <f t="shared" ref="E65:E90" si="1">E64+D65</f>
        <v>5222.7599999999984</v>
      </c>
    </row>
    <row r="66" spans="2:5" x14ac:dyDescent="0.2">
      <c r="B66" s="31">
        <v>41674</v>
      </c>
      <c r="C66" s="27">
        <v>4</v>
      </c>
      <c r="D66" s="26">
        <v>38.94</v>
      </c>
      <c r="E66" s="26">
        <f t="shared" si="1"/>
        <v>5261.699999999998</v>
      </c>
    </row>
    <row r="67" spans="2:5" x14ac:dyDescent="0.2">
      <c r="B67" s="31">
        <v>41675</v>
      </c>
      <c r="C67" s="27">
        <v>5</v>
      </c>
      <c r="D67" s="26">
        <v>63.29</v>
      </c>
      <c r="E67" s="26">
        <f t="shared" si="1"/>
        <v>5324.989999999998</v>
      </c>
    </row>
    <row r="68" spans="2:5" x14ac:dyDescent="0.2">
      <c r="B68" s="31">
        <v>41676</v>
      </c>
      <c r="C68" s="27">
        <v>6</v>
      </c>
      <c r="D68" s="26">
        <v>94.04</v>
      </c>
      <c r="E68" s="26">
        <f t="shared" si="1"/>
        <v>5419.0299999999979</v>
      </c>
    </row>
    <row r="69" spans="2:5" x14ac:dyDescent="0.2">
      <c r="B69" s="31">
        <v>41677</v>
      </c>
      <c r="C69" s="27">
        <v>7</v>
      </c>
      <c r="D69" s="26">
        <v>91.08</v>
      </c>
      <c r="E69" s="26">
        <f t="shared" si="1"/>
        <v>5510.1099999999979</v>
      </c>
    </row>
    <row r="70" spans="2:5" x14ac:dyDescent="0.2">
      <c r="B70" s="31">
        <v>41678</v>
      </c>
      <c r="C70" s="27">
        <v>8</v>
      </c>
      <c r="D70" s="26">
        <v>52.54</v>
      </c>
      <c r="E70" s="26">
        <f t="shared" si="1"/>
        <v>5562.6499999999978</v>
      </c>
    </row>
    <row r="71" spans="2:5" x14ac:dyDescent="0.2">
      <c r="B71" s="31">
        <v>41679</v>
      </c>
      <c r="C71" s="27">
        <v>9</v>
      </c>
      <c r="D71" s="26">
        <v>45.99</v>
      </c>
      <c r="E71" s="26">
        <f t="shared" si="1"/>
        <v>5608.6399999999976</v>
      </c>
    </row>
    <row r="72" spans="2:5" x14ac:dyDescent="0.2">
      <c r="B72" s="31">
        <v>41680</v>
      </c>
      <c r="C72" s="27">
        <v>10</v>
      </c>
      <c r="D72" s="26">
        <v>43.73</v>
      </c>
      <c r="E72" s="26">
        <f t="shared" si="1"/>
        <v>5652.3699999999972</v>
      </c>
    </row>
    <row r="73" spans="2:5" x14ac:dyDescent="0.2">
      <c r="B73" s="31">
        <v>41681</v>
      </c>
      <c r="C73" s="27">
        <v>11</v>
      </c>
      <c r="D73" s="26">
        <v>63.29</v>
      </c>
      <c r="E73" s="26">
        <f t="shared" si="1"/>
        <v>5715.6599999999971</v>
      </c>
    </row>
    <row r="74" spans="2:5" x14ac:dyDescent="0.2">
      <c r="B74" s="31">
        <v>41682</v>
      </c>
      <c r="C74" s="27">
        <v>12</v>
      </c>
      <c r="D74" s="26">
        <v>39.56</v>
      </c>
      <c r="E74" s="26">
        <f t="shared" si="1"/>
        <v>5755.2199999999975</v>
      </c>
    </row>
    <row r="75" spans="2:5" x14ac:dyDescent="0.2">
      <c r="B75" s="31">
        <v>41683</v>
      </c>
      <c r="C75" s="27">
        <v>13</v>
      </c>
      <c r="D75" s="26">
        <v>44.45</v>
      </c>
      <c r="E75" s="26">
        <f t="shared" si="1"/>
        <v>5799.6699999999973</v>
      </c>
    </row>
    <row r="76" spans="2:5" x14ac:dyDescent="0.2">
      <c r="B76" s="31">
        <v>41684</v>
      </c>
      <c r="C76" s="27">
        <v>14</v>
      </c>
      <c r="D76" s="26">
        <v>65.05</v>
      </c>
      <c r="E76" s="26">
        <f t="shared" si="1"/>
        <v>5864.7199999999975</v>
      </c>
    </row>
    <row r="77" spans="2:5" x14ac:dyDescent="0.2">
      <c r="B77" s="31">
        <v>41685</v>
      </c>
      <c r="C77" s="27">
        <v>15</v>
      </c>
      <c r="D77" s="26">
        <v>40.130000000000003</v>
      </c>
      <c r="E77" s="26">
        <f t="shared" si="1"/>
        <v>5904.8499999999976</v>
      </c>
    </row>
    <row r="78" spans="2:5" x14ac:dyDescent="0.2">
      <c r="B78" s="31">
        <v>41686</v>
      </c>
      <c r="C78" s="27">
        <v>16</v>
      </c>
      <c r="D78" s="26">
        <v>46.46</v>
      </c>
      <c r="E78" s="26">
        <f t="shared" si="1"/>
        <v>5951.3099999999977</v>
      </c>
    </row>
    <row r="79" spans="2:5" x14ac:dyDescent="0.2">
      <c r="B79" s="31">
        <v>41687</v>
      </c>
      <c r="C79" s="27">
        <v>17</v>
      </c>
      <c r="D79" s="26">
        <v>43.92</v>
      </c>
      <c r="E79" s="26">
        <f t="shared" si="1"/>
        <v>5995.2299999999977</v>
      </c>
    </row>
    <row r="80" spans="2:5" x14ac:dyDescent="0.2">
      <c r="B80" s="31">
        <v>41688</v>
      </c>
      <c r="C80" s="27">
        <v>18</v>
      </c>
      <c r="D80" s="26">
        <v>57.5</v>
      </c>
      <c r="E80" s="26">
        <f t="shared" si="1"/>
        <v>6052.7299999999977</v>
      </c>
    </row>
    <row r="81" spans="2:8" x14ac:dyDescent="0.2">
      <c r="B81" s="31">
        <v>41689</v>
      </c>
      <c r="C81" s="27">
        <v>19</v>
      </c>
      <c r="D81" s="26">
        <v>56.63</v>
      </c>
      <c r="E81" s="26">
        <f t="shared" si="1"/>
        <v>6109.3599999999979</v>
      </c>
    </row>
    <row r="82" spans="2:8" x14ac:dyDescent="0.2">
      <c r="B82" s="31">
        <v>41690</v>
      </c>
      <c r="C82" s="27">
        <v>20</v>
      </c>
      <c r="D82" s="26">
        <v>65.569999999999993</v>
      </c>
      <c r="E82" s="26">
        <f t="shared" si="1"/>
        <v>6174.9299999999976</v>
      </c>
    </row>
    <row r="83" spans="2:8" x14ac:dyDescent="0.2">
      <c r="B83" s="31">
        <v>41691</v>
      </c>
      <c r="C83" s="27">
        <v>21</v>
      </c>
      <c r="D83" s="26">
        <v>86.41</v>
      </c>
      <c r="E83" s="26">
        <f t="shared" si="1"/>
        <v>6261.3399999999974</v>
      </c>
    </row>
    <row r="84" spans="2:8" x14ac:dyDescent="0.2">
      <c r="B84" s="31">
        <v>41692</v>
      </c>
      <c r="C84" s="27">
        <v>22</v>
      </c>
      <c r="D84" s="26">
        <v>52.42</v>
      </c>
      <c r="E84" s="26">
        <f t="shared" si="1"/>
        <v>6313.7599999999975</v>
      </c>
    </row>
    <row r="85" spans="2:8" x14ac:dyDescent="0.2">
      <c r="B85" s="31">
        <v>41693</v>
      </c>
      <c r="C85" s="27">
        <v>23</v>
      </c>
      <c r="D85" s="26">
        <v>43.33</v>
      </c>
      <c r="E85" s="26">
        <f t="shared" si="1"/>
        <v>6357.0899999999974</v>
      </c>
    </row>
    <row r="86" spans="2:8" x14ac:dyDescent="0.2">
      <c r="B86" s="31">
        <v>41694</v>
      </c>
      <c r="C86" s="27">
        <v>24</v>
      </c>
      <c r="D86" s="26">
        <v>44.14</v>
      </c>
      <c r="E86" s="26">
        <f t="shared" si="1"/>
        <v>6401.2299999999977</v>
      </c>
    </row>
    <row r="87" spans="2:8" x14ac:dyDescent="0.2">
      <c r="B87" s="31">
        <v>41695</v>
      </c>
      <c r="C87" s="27">
        <v>25</v>
      </c>
      <c r="D87" s="26">
        <v>62.58</v>
      </c>
      <c r="E87" s="26">
        <f t="shared" si="1"/>
        <v>6463.8099999999977</v>
      </c>
    </row>
    <row r="88" spans="2:8" x14ac:dyDescent="0.2">
      <c r="B88" s="31">
        <v>41696</v>
      </c>
      <c r="C88" s="27">
        <v>26</v>
      </c>
      <c r="D88" s="26">
        <v>37.89</v>
      </c>
      <c r="E88" s="26">
        <f t="shared" si="1"/>
        <v>6501.699999999998</v>
      </c>
    </row>
    <row r="89" spans="2:8" x14ac:dyDescent="0.2">
      <c r="B89" s="31">
        <v>41697</v>
      </c>
      <c r="C89" s="27">
        <v>27</v>
      </c>
      <c r="D89" s="26">
        <v>69.790000000000006</v>
      </c>
      <c r="E89" s="26">
        <f t="shared" si="1"/>
        <v>6571.489999999998</v>
      </c>
    </row>
    <row r="90" spans="2:8" x14ac:dyDescent="0.2">
      <c r="B90" s="31">
        <v>41698</v>
      </c>
      <c r="C90" s="27">
        <v>28</v>
      </c>
      <c r="D90" s="26">
        <v>43.38</v>
      </c>
      <c r="E90" s="26">
        <f t="shared" si="1"/>
        <v>6614.8699999999981</v>
      </c>
    </row>
    <row r="91" spans="2:8" x14ac:dyDescent="0.2">
      <c r="B91" s="31">
        <v>41699</v>
      </c>
      <c r="C91" s="27">
        <v>1</v>
      </c>
      <c r="D91" s="26">
        <v>47.6</v>
      </c>
      <c r="E91" s="26">
        <f>E90+D91</f>
        <v>6662.4699999999984</v>
      </c>
      <c r="F91" s="28"/>
      <c r="G91" s="26"/>
      <c r="H91" s="26"/>
    </row>
    <row r="92" spans="2:8" x14ac:dyDescent="0.2">
      <c r="B92" s="31">
        <v>41700</v>
      </c>
      <c r="C92" s="27">
        <v>2</v>
      </c>
      <c r="D92" s="26">
        <v>53.47</v>
      </c>
      <c r="E92" s="26">
        <f>E91+D92</f>
        <v>6715.9399999999987</v>
      </c>
      <c r="G92" s="26"/>
    </row>
    <row r="93" spans="2:8" x14ac:dyDescent="0.2">
      <c r="B93" s="31">
        <v>41701</v>
      </c>
      <c r="C93" s="27">
        <v>3</v>
      </c>
      <c r="D93" s="26">
        <v>74.179999999999993</v>
      </c>
      <c r="E93" s="26">
        <f t="shared" ref="E93:E121" si="2">E92+D93</f>
        <v>6790.119999999999</v>
      </c>
      <c r="G93" s="26"/>
    </row>
    <row r="94" spans="2:8" x14ac:dyDescent="0.2">
      <c r="B94" s="31">
        <v>41702</v>
      </c>
      <c r="C94" s="27">
        <v>4</v>
      </c>
      <c r="D94" s="26">
        <v>61.65</v>
      </c>
      <c r="E94" s="26">
        <f t="shared" si="2"/>
        <v>6851.7699999999986</v>
      </c>
      <c r="G94" s="26"/>
    </row>
    <row r="95" spans="2:8" x14ac:dyDescent="0.2">
      <c r="B95" s="31">
        <v>41703</v>
      </c>
      <c r="C95" s="27">
        <v>5</v>
      </c>
      <c r="D95" s="26">
        <v>44.820000000000007</v>
      </c>
      <c r="E95" s="26">
        <f t="shared" si="2"/>
        <v>6896.5899999999983</v>
      </c>
      <c r="G95" s="26"/>
    </row>
    <row r="96" spans="2:8" x14ac:dyDescent="0.2">
      <c r="B96" s="31">
        <v>41704</v>
      </c>
      <c r="C96" s="27">
        <v>6</v>
      </c>
      <c r="D96" s="26">
        <v>54.199999999999996</v>
      </c>
      <c r="E96" s="26">
        <f t="shared" si="2"/>
        <v>6950.7899999999981</v>
      </c>
      <c r="G96" s="26"/>
    </row>
    <row r="97" spans="1:7" x14ac:dyDescent="0.2">
      <c r="B97" s="31">
        <v>41705</v>
      </c>
      <c r="C97" s="27">
        <v>7</v>
      </c>
      <c r="D97" s="26">
        <v>49.839999999999996</v>
      </c>
      <c r="E97" s="26">
        <f t="shared" si="2"/>
        <v>7000.6299999999983</v>
      </c>
      <c r="G97" s="26"/>
    </row>
    <row r="98" spans="1:7" x14ac:dyDescent="0.2">
      <c r="B98" s="31">
        <v>41706</v>
      </c>
      <c r="C98" s="27">
        <v>8</v>
      </c>
      <c r="D98" s="26">
        <v>63.679999999999993</v>
      </c>
      <c r="E98" s="26">
        <f t="shared" si="2"/>
        <v>7064.3099999999986</v>
      </c>
      <c r="G98" s="26"/>
    </row>
    <row r="99" spans="1:7" x14ac:dyDescent="0.2">
      <c r="B99" s="31">
        <v>41707</v>
      </c>
      <c r="C99" s="27">
        <v>9</v>
      </c>
      <c r="D99" s="26">
        <v>46.310000000000009</v>
      </c>
      <c r="E99" s="26">
        <f t="shared" si="2"/>
        <v>7110.619999999999</v>
      </c>
      <c r="G99" s="26"/>
    </row>
    <row r="100" spans="1:7" x14ac:dyDescent="0.2">
      <c r="B100" s="31">
        <v>41708</v>
      </c>
      <c r="C100" s="27">
        <v>10</v>
      </c>
      <c r="D100" s="26">
        <v>39.950000000000003</v>
      </c>
      <c r="E100" s="26">
        <f t="shared" si="2"/>
        <v>7150.5699999999988</v>
      </c>
    </row>
    <row r="101" spans="1:7" x14ac:dyDescent="0.2">
      <c r="B101" s="31">
        <v>41709</v>
      </c>
      <c r="C101" s="27">
        <v>11</v>
      </c>
      <c r="D101" s="26">
        <v>55.209999999999994</v>
      </c>
      <c r="E101" s="26">
        <f t="shared" si="2"/>
        <v>7205.7799999999988</v>
      </c>
    </row>
    <row r="102" spans="1:7" x14ac:dyDescent="0.2">
      <c r="B102" s="31">
        <v>41710</v>
      </c>
      <c r="C102" s="27">
        <v>12</v>
      </c>
      <c r="D102" s="26">
        <v>35.15</v>
      </c>
      <c r="E102" s="26">
        <f t="shared" si="2"/>
        <v>7240.9299999999985</v>
      </c>
    </row>
    <row r="103" spans="1:7" x14ac:dyDescent="0.2">
      <c r="B103" s="31">
        <v>41711</v>
      </c>
      <c r="C103" s="27">
        <v>13</v>
      </c>
      <c r="D103" s="26">
        <v>37.86</v>
      </c>
      <c r="E103" s="26">
        <f t="shared" si="2"/>
        <v>7278.7899999999981</v>
      </c>
    </row>
    <row r="104" spans="1:7" x14ac:dyDescent="0.2">
      <c r="B104" s="31">
        <v>41712</v>
      </c>
      <c r="C104" s="27">
        <v>14</v>
      </c>
      <c r="D104" s="26">
        <v>51.960000000000008</v>
      </c>
      <c r="E104" s="26">
        <f t="shared" si="2"/>
        <v>7330.7499999999982</v>
      </c>
      <c r="F104" s="26"/>
    </row>
    <row r="105" spans="1:7" x14ac:dyDescent="0.2">
      <c r="B105" s="31">
        <v>41713</v>
      </c>
      <c r="C105" s="27">
        <v>15</v>
      </c>
      <c r="D105" s="26">
        <v>70.31</v>
      </c>
      <c r="E105" s="26">
        <f t="shared" si="2"/>
        <v>7401.0599999999986</v>
      </c>
    </row>
    <row r="106" spans="1:7" x14ac:dyDescent="0.2">
      <c r="B106" s="31">
        <v>41714</v>
      </c>
      <c r="C106" s="27">
        <v>16</v>
      </c>
      <c r="D106" s="26">
        <v>66.56</v>
      </c>
      <c r="E106" s="26">
        <f t="shared" si="2"/>
        <v>7467.619999999999</v>
      </c>
    </row>
    <row r="107" spans="1:7" x14ac:dyDescent="0.2">
      <c r="B107" s="31">
        <v>41715</v>
      </c>
      <c r="C107" s="27">
        <v>17</v>
      </c>
      <c r="D107" s="26">
        <v>65.8</v>
      </c>
      <c r="E107" s="26">
        <f t="shared" si="2"/>
        <v>7533.4199999999992</v>
      </c>
    </row>
    <row r="108" spans="1:7" x14ac:dyDescent="0.2">
      <c r="B108" s="31">
        <v>41716</v>
      </c>
      <c r="C108" s="27">
        <v>18</v>
      </c>
      <c r="D108" s="26">
        <v>74.36</v>
      </c>
      <c r="E108" s="26">
        <f t="shared" si="2"/>
        <v>7607.7799999999988</v>
      </c>
    </row>
    <row r="109" spans="1:7" x14ac:dyDescent="0.2">
      <c r="A109" s="27">
        <v>13</v>
      </c>
      <c r="B109" s="31">
        <v>41717</v>
      </c>
      <c r="C109" s="27">
        <v>19</v>
      </c>
      <c r="D109" s="26">
        <v>49.929999999999993</v>
      </c>
      <c r="E109" s="26">
        <f t="shared" si="2"/>
        <v>7657.7099999999991</v>
      </c>
    </row>
    <row r="110" spans="1:7" x14ac:dyDescent="0.2">
      <c r="B110" s="31">
        <v>41718</v>
      </c>
      <c r="C110" s="27">
        <v>20</v>
      </c>
      <c r="D110" s="26">
        <v>64.73</v>
      </c>
      <c r="E110" s="26">
        <f t="shared" si="2"/>
        <v>7722.4399999999987</v>
      </c>
    </row>
    <row r="111" spans="1:7" x14ac:dyDescent="0.2">
      <c r="B111" s="31">
        <v>41719</v>
      </c>
      <c r="C111" s="27">
        <v>21</v>
      </c>
      <c r="D111" s="27">
        <v>55</v>
      </c>
      <c r="E111" s="26">
        <f t="shared" si="2"/>
        <v>7777.4399999999987</v>
      </c>
    </row>
    <row r="112" spans="1:7" x14ac:dyDescent="0.2">
      <c r="B112" s="31">
        <v>41720</v>
      </c>
      <c r="C112" s="27">
        <v>22</v>
      </c>
      <c r="D112" s="27">
        <v>54</v>
      </c>
      <c r="E112" s="26">
        <f t="shared" si="2"/>
        <v>7831.4399999999987</v>
      </c>
    </row>
    <row r="113" spans="1:5" x14ac:dyDescent="0.2">
      <c r="B113" s="31">
        <v>41721</v>
      </c>
      <c r="C113" s="27">
        <v>23</v>
      </c>
      <c r="D113" s="27">
        <v>40</v>
      </c>
      <c r="E113" s="32">
        <f t="shared" si="2"/>
        <v>7871.4399999999987</v>
      </c>
    </row>
    <row r="114" spans="1:5" x14ac:dyDescent="0.2">
      <c r="B114" s="31">
        <v>41722</v>
      </c>
      <c r="C114" s="27">
        <v>24</v>
      </c>
      <c r="D114" s="26">
        <v>38.46</v>
      </c>
      <c r="E114" s="26">
        <f t="shared" si="2"/>
        <v>7909.8999999999987</v>
      </c>
    </row>
    <row r="115" spans="1:5" x14ac:dyDescent="0.2">
      <c r="B115" s="31">
        <v>41723</v>
      </c>
      <c r="C115" s="27">
        <v>25</v>
      </c>
      <c r="D115" s="26">
        <v>38.79</v>
      </c>
      <c r="E115" s="26">
        <f t="shared" si="2"/>
        <v>7948.6899999999987</v>
      </c>
    </row>
    <row r="116" spans="1:5" x14ac:dyDescent="0.2">
      <c r="A116" s="27">
        <v>14</v>
      </c>
      <c r="B116" s="31">
        <v>41724</v>
      </c>
      <c r="C116" s="27">
        <v>26</v>
      </c>
      <c r="D116" s="26">
        <v>65.84</v>
      </c>
      <c r="E116" s="26">
        <f t="shared" si="2"/>
        <v>8014.5299999999988</v>
      </c>
    </row>
    <row r="117" spans="1:5" x14ac:dyDescent="0.2">
      <c r="B117" s="31">
        <v>41725</v>
      </c>
      <c r="C117" s="27">
        <v>27</v>
      </c>
      <c r="D117" s="26">
        <v>36.35</v>
      </c>
      <c r="E117" s="26">
        <f t="shared" si="2"/>
        <v>8050.8799999999992</v>
      </c>
    </row>
    <row r="118" spans="1:5" x14ac:dyDescent="0.2">
      <c r="B118" s="31">
        <v>41726</v>
      </c>
      <c r="C118" s="27">
        <v>28</v>
      </c>
      <c r="D118" s="27">
        <v>44</v>
      </c>
      <c r="E118" s="26">
        <f t="shared" si="2"/>
        <v>8094.8799999999992</v>
      </c>
    </row>
    <row r="119" spans="1:5" x14ac:dyDescent="0.2">
      <c r="B119" s="31">
        <v>41727</v>
      </c>
      <c r="C119" s="27">
        <v>29</v>
      </c>
      <c r="D119" s="27">
        <v>51</v>
      </c>
      <c r="E119" s="26">
        <f t="shared" si="2"/>
        <v>8145.8799999999992</v>
      </c>
    </row>
    <row r="120" spans="1:5" x14ac:dyDescent="0.2">
      <c r="B120" s="31">
        <v>41728</v>
      </c>
      <c r="C120" s="27">
        <v>30</v>
      </c>
      <c r="D120" s="27">
        <v>35</v>
      </c>
      <c r="E120" s="26">
        <f t="shared" si="2"/>
        <v>8180.8799999999992</v>
      </c>
    </row>
    <row r="121" spans="1:5" x14ac:dyDescent="0.2">
      <c r="B121" s="31">
        <v>41729</v>
      </c>
      <c r="C121" s="27">
        <v>31</v>
      </c>
      <c r="D121" s="27">
        <v>62</v>
      </c>
      <c r="E121" s="26">
        <f t="shared" si="2"/>
        <v>8242.8799999999992</v>
      </c>
    </row>
    <row r="122" spans="1:5" x14ac:dyDescent="0.2">
      <c r="B122" s="31">
        <v>41730</v>
      </c>
      <c r="C122" s="27" t="s">
        <v>0</v>
      </c>
      <c r="D122" s="26">
        <v>45.24</v>
      </c>
      <c r="E122" s="26">
        <f>E121+D122</f>
        <v>8288.119999999999</v>
      </c>
    </row>
    <row r="123" spans="1:5" x14ac:dyDescent="0.2">
      <c r="B123" s="31">
        <v>41731</v>
      </c>
      <c r="C123" s="27" t="s">
        <v>1</v>
      </c>
      <c r="D123" s="26">
        <v>50.59</v>
      </c>
      <c r="E123" s="26">
        <f>E122+D123</f>
        <v>8338.7099999999991</v>
      </c>
    </row>
    <row r="124" spans="1:5" x14ac:dyDescent="0.2">
      <c r="B124" s="31">
        <v>41732</v>
      </c>
      <c r="C124" s="27" t="s">
        <v>2</v>
      </c>
      <c r="D124" s="26">
        <v>38.61</v>
      </c>
      <c r="E124" s="26">
        <f t="shared" ref="E124:E187" si="3">E123+D124</f>
        <v>8377.32</v>
      </c>
    </row>
    <row r="125" spans="1:5" x14ac:dyDescent="0.2">
      <c r="B125" s="31">
        <v>41733</v>
      </c>
      <c r="C125" s="27" t="s">
        <v>3</v>
      </c>
      <c r="D125" s="26">
        <v>54.13</v>
      </c>
      <c r="E125" s="26">
        <f t="shared" si="3"/>
        <v>8431.4499999999989</v>
      </c>
    </row>
    <row r="126" spans="1:5" x14ac:dyDescent="0.2">
      <c r="B126" s="31">
        <v>41734</v>
      </c>
      <c r="C126" s="27" t="s">
        <v>4</v>
      </c>
      <c r="D126" s="26">
        <v>63.18</v>
      </c>
      <c r="E126" s="26">
        <f t="shared" si="3"/>
        <v>8494.6299999999992</v>
      </c>
    </row>
    <row r="127" spans="1:5" x14ac:dyDescent="0.2">
      <c r="B127" s="31">
        <v>41735</v>
      </c>
      <c r="C127" s="27" t="s">
        <v>5</v>
      </c>
      <c r="D127" s="26">
        <v>40.72</v>
      </c>
      <c r="E127" s="26">
        <f t="shared" si="3"/>
        <v>8535.3499999999985</v>
      </c>
    </row>
    <row r="128" spans="1:5" x14ac:dyDescent="0.2">
      <c r="A128" s="27">
        <v>15</v>
      </c>
      <c r="B128" s="31">
        <v>41736</v>
      </c>
      <c r="C128" s="27" t="s">
        <v>6</v>
      </c>
      <c r="D128" s="26">
        <v>61.79</v>
      </c>
      <c r="E128" s="26">
        <f t="shared" si="3"/>
        <v>8597.14</v>
      </c>
    </row>
    <row r="129" spans="1:5" x14ac:dyDescent="0.2">
      <c r="B129" s="31">
        <v>41737</v>
      </c>
      <c r="C129" s="27" t="s">
        <v>0</v>
      </c>
      <c r="D129" s="26">
        <v>45.36</v>
      </c>
      <c r="E129" s="26">
        <f t="shared" si="3"/>
        <v>8642.5</v>
      </c>
    </row>
    <row r="130" spans="1:5" x14ac:dyDescent="0.2">
      <c r="B130" s="31">
        <v>41738</v>
      </c>
      <c r="C130" s="27" t="s">
        <v>1</v>
      </c>
      <c r="D130" s="26">
        <v>66.989999999999995</v>
      </c>
      <c r="E130" s="26">
        <f t="shared" si="3"/>
        <v>8709.49</v>
      </c>
    </row>
    <row r="131" spans="1:5" x14ac:dyDescent="0.2">
      <c r="B131" s="31">
        <v>41739</v>
      </c>
      <c r="C131" s="27" t="s">
        <v>2</v>
      </c>
      <c r="D131" s="26">
        <v>40.15</v>
      </c>
      <c r="E131" s="26">
        <f t="shared" si="3"/>
        <v>8749.64</v>
      </c>
    </row>
    <row r="132" spans="1:5" x14ac:dyDescent="0.2">
      <c r="B132" s="31">
        <v>41740</v>
      </c>
      <c r="C132" s="27" t="s">
        <v>3</v>
      </c>
      <c r="D132" s="26">
        <v>61.57</v>
      </c>
      <c r="E132" s="26">
        <f t="shared" si="3"/>
        <v>8811.2099999999991</v>
      </c>
    </row>
    <row r="133" spans="1:5" x14ac:dyDescent="0.2">
      <c r="B133" s="31">
        <v>41741</v>
      </c>
      <c r="C133" s="27" t="s">
        <v>4</v>
      </c>
      <c r="D133" s="26">
        <v>38.42</v>
      </c>
      <c r="E133" s="26">
        <f t="shared" si="3"/>
        <v>8849.6299999999992</v>
      </c>
    </row>
    <row r="134" spans="1:5" x14ac:dyDescent="0.2">
      <c r="B134" s="31">
        <v>41742</v>
      </c>
      <c r="C134" s="27" t="s">
        <v>5</v>
      </c>
      <c r="D134" s="27">
        <v>35</v>
      </c>
      <c r="E134" s="26">
        <f t="shared" si="3"/>
        <v>8884.6299999999992</v>
      </c>
    </row>
    <row r="135" spans="1:5" x14ac:dyDescent="0.2">
      <c r="A135" s="27">
        <v>16</v>
      </c>
      <c r="B135" s="31">
        <v>41743</v>
      </c>
      <c r="C135" s="27" t="s">
        <v>6</v>
      </c>
      <c r="D135" s="26">
        <v>56.86</v>
      </c>
      <c r="E135" s="26">
        <f t="shared" si="3"/>
        <v>8941.49</v>
      </c>
    </row>
    <row r="136" spans="1:5" x14ac:dyDescent="0.2">
      <c r="B136" s="31">
        <v>41744</v>
      </c>
      <c r="C136" s="27" t="s">
        <v>0</v>
      </c>
      <c r="D136" s="26">
        <v>33.090000000000003</v>
      </c>
      <c r="E136" s="26">
        <f t="shared" si="3"/>
        <v>8974.58</v>
      </c>
    </row>
    <row r="137" spans="1:5" x14ac:dyDescent="0.2">
      <c r="B137" s="31">
        <v>41745</v>
      </c>
      <c r="C137" s="27" t="s">
        <v>1</v>
      </c>
      <c r="D137" s="26">
        <v>51.65</v>
      </c>
      <c r="E137" s="26">
        <f t="shared" si="3"/>
        <v>9026.23</v>
      </c>
    </row>
    <row r="138" spans="1:5" x14ac:dyDescent="0.2">
      <c r="B138" s="31">
        <v>41746</v>
      </c>
      <c r="C138" s="27" t="s">
        <v>2</v>
      </c>
      <c r="D138" s="26">
        <v>30.83</v>
      </c>
      <c r="E138" s="26">
        <f t="shared" si="3"/>
        <v>9057.06</v>
      </c>
    </row>
    <row r="139" spans="1:5" x14ac:dyDescent="0.2">
      <c r="B139" s="31">
        <v>41747</v>
      </c>
      <c r="C139" s="27" t="s">
        <v>3</v>
      </c>
      <c r="D139" s="26">
        <v>30.68</v>
      </c>
      <c r="E139" s="26">
        <f t="shared" si="3"/>
        <v>9087.74</v>
      </c>
    </row>
    <row r="140" spans="1:5" x14ac:dyDescent="0.2">
      <c r="B140" s="31">
        <v>41748</v>
      </c>
      <c r="C140" s="27" t="s">
        <v>4</v>
      </c>
      <c r="D140" s="26">
        <v>46.15</v>
      </c>
      <c r="E140" s="26">
        <f t="shared" si="3"/>
        <v>9133.89</v>
      </c>
    </row>
    <row r="141" spans="1:5" x14ac:dyDescent="0.2">
      <c r="B141" s="31">
        <v>41749</v>
      </c>
      <c r="C141" s="27" t="s">
        <v>5</v>
      </c>
      <c r="D141" s="26">
        <v>51.1</v>
      </c>
      <c r="E141" s="26">
        <f t="shared" si="3"/>
        <v>9184.99</v>
      </c>
    </row>
    <row r="142" spans="1:5" x14ac:dyDescent="0.2">
      <c r="A142" s="27">
        <v>17</v>
      </c>
      <c r="B142" s="31">
        <v>41750</v>
      </c>
      <c r="C142" s="27" t="s">
        <v>6</v>
      </c>
      <c r="D142" s="26">
        <v>35.700000000000003</v>
      </c>
      <c r="E142" s="26">
        <f t="shared" si="3"/>
        <v>9220.69</v>
      </c>
    </row>
    <row r="143" spans="1:5" x14ac:dyDescent="0.2">
      <c r="B143" s="31">
        <v>41751</v>
      </c>
      <c r="C143" s="27" t="s">
        <v>0</v>
      </c>
      <c r="D143" s="26">
        <v>41.78</v>
      </c>
      <c r="E143" s="26">
        <f t="shared" si="3"/>
        <v>9262.4700000000012</v>
      </c>
    </row>
    <row r="144" spans="1:5" x14ac:dyDescent="0.2">
      <c r="B144" s="31">
        <v>41752</v>
      </c>
      <c r="C144" s="27" t="s">
        <v>1</v>
      </c>
      <c r="D144" s="26">
        <v>31.77</v>
      </c>
      <c r="E144" s="26">
        <f t="shared" si="3"/>
        <v>9294.2400000000016</v>
      </c>
    </row>
    <row r="145" spans="1:5" x14ac:dyDescent="0.2">
      <c r="B145" s="31">
        <v>41753</v>
      </c>
      <c r="C145" s="27" t="s">
        <v>2</v>
      </c>
      <c r="D145" s="26">
        <v>36.380000000000003</v>
      </c>
      <c r="E145" s="26">
        <f t="shared" si="3"/>
        <v>9330.6200000000008</v>
      </c>
    </row>
    <row r="146" spans="1:5" x14ac:dyDescent="0.2">
      <c r="B146" s="31">
        <v>41754</v>
      </c>
      <c r="C146" s="27" t="s">
        <v>3</v>
      </c>
      <c r="D146" s="26">
        <v>42.17</v>
      </c>
      <c r="E146" s="26">
        <f t="shared" si="3"/>
        <v>9372.7900000000009</v>
      </c>
    </row>
    <row r="147" spans="1:5" x14ac:dyDescent="0.2">
      <c r="B147" s="31">
        <v>41755</v>
      </c>
      <c r="C147" s="27" t="s">
        <v>4</v>
      </c>
      <c r="D147" s="26">
        <v>29.22</v>
      </c>
      <c r="E147" s="26">
        <f t="shared" si="3"/>
        <v>9402.01</v>
      </c>
    </row>
    <row r="148" spans="1:5" x14ac:dyDescent="0.2">
      <c r="B148" s="31">
        <v>41756</v>
      </c>
      <c r="C148" s="27" t="s">
        <v>5</v>
      </c>
      <c r="D148" s="26">
        <v>32.1</v>
      </c>
      <c r="E148" s="26">
        <f t="shared" si="3"/>
        <v>9434.11</v>
      </c>
    </row>
    <row r="149" spans="1:5" x14ac:dyDescent="0.2">
      <c r="A149" s="27">
        <v>18</v>
      </c>
      <c r="B149" s="31">
        <v>41757</v>
      </c>
      <c r="C149" s="27" t="s">
        <v>6</v>
      </c>
      <c r="D149" s="27">
        <v>41</v>
      </c>
      <c r="E149" s="26">
        <f t="shared" si="3"/>
        <v>9475.11</v>
      </c>
    </row>
    <row r="150" spans="1:5" x14ac:dyDescent="0.2">
      <c r="B150" s="31">
        <v>41758</v>
      </c>
      <c r="C150" s="27" t="s">
        <v>0</v>
      </c>
      <c r="D150" s="27">
        <v>29</v>
      </c>
      <c r="E150" s="26">
        <f t="shared" si="3"/>
        <v>9504.11</v>
      </c>
    </row>
    <row r="151" spans="1:5" x14ac:dyDescent="0.2">
      <c r="B151" s="31">
        <v>41759</v>
      </c>
      <c r="C151" s="27" t="s">
        <v>1</v>
      </c>
      <c r="D151" s="27">
        <v>64</v>
      </c>
      <c r="E151" s="26">
        <f t="shared" si="3"/>
        <v>9568.11</v>
      </c>
    </row>
    <row r="152" spans="1:5" x14ac:dyDescent="0.2">
      <c r="B152" s="31">
        <v>41760</v>
      </c>
      <c r="C152" s="27" t="s">
        <v>2</v>
      </c>
      <c r="D152" s="26">
        <v>36.619999999999997</v>
      </c>
      <c r="E152" s="26">
        <f t="shared" si="3"/>
        <v>9604.7300000000014</v>
      </c>
    </row>
    <row r="153" spans="1:5" x14ac:dyDescent="0.2">
      <c r="B153" s="31">
        <v>41761</v>
      </c>
      <c r="C153" s="27" t="s">
        <v>3</v>
      </c>
      <c r="D153" s="26">
        <v>38.700000000000003</v>
      </c>
      <c r="E153" s="26">
        <f t="shared" si="3"/>
        <v>9643.4300000000021</v>
      </c>
    </row>
    <row r="154" spans="1:5" x14ac:dyDescent="0.2">
      <c r="B154" s="31">
        <v>41762</v>
      </c>
      <c r="C154" s="27" t="s">
        <v>4</v>
      </c>
      <c r="D154" s="26">
        <v>44.96</v>
      </c>
      <c r="E154" s="26">
        <f t="shared" si="3"/>
        <v>9688.3900000000012</v>
      </c>
    </row>
    <row r="155" spans="1:5" x14ac:dyDescent="0.2">
      <c r="B155" s="31">
        <v>41763</v>
      </c>
      <c r="C155" s="27" t="s">
        <v>5</v>
      </c>
      <c r="D155" s="26">
        <v>33.81</v>
      </c>
      <c r="E155" s="26">
        <f t="shared" si="3"/>
        <v>9722.2000000000007</v>
      </c>
    </row>
    <row r="156" spans="1:5" x14ac:dyDescent="0.2">
      <c r="A156" s="27">
        <v>19</v>
      </c>
      <c r="B156" s="31">
        <v>41764</v>
      </c>
      <c r="C156" s="27" t="s">
        <v>6</v>
      </c>
      <c r="D156" s="26">
        <v>37.590000000000003</v>
      </c>
      <c r="E156" s="26">
        <f t="shared" si="3"/>
        <v>9759.7900000000009</v>
      </c>
    </row>
    <row r="157" spans="1:5" x14ac:dyDescent="0.2">
      <c r="B157" s="31">
        <v>41765</v>
      </c>
      <c r="C157" s="27" t="s">
        <v>0</v>
      </c>
      <c r="D157" s="26">
        <v>37.39</v>
      </c>
      <c r="E157" s="26">
        <f t="shared" si="3"/>
        <v>9797.18</v>
      </c>
    </row>
    <row r="158" spans="1:5" x14ac:dyDescent="0.2">
      <c r="B158" s="31">
        <v>41766</v>
      </c>
      <c r="C158" s="27" t="s">
        <v>1</v>
      </c>
      <c r="D158" s="26">
        <v>37.76</v>
      </c>
      <c r="E158" s="26">
        <f t="shared" si="3"/>
        <v>9834.94</v>
      </c>
    </row>
    <row r="159" spans="1:5" x14ac:dyDescent="0.2">
      <c r="B159" s="31">
        <v>41767</v>
      </c>
      <c r="C159" s="27" t="s">
        <v>2</v>
      </c>
      <c r="D159" s="26">
        <v>36.729999999999997</v>
      </c>
      <c r="E159" s="26">
        <f t="shared" si="3"/>
        <v>9871.67</v>
      </c>
    </row>
    <row r="160" spans="1:5" x14ac:dyDescent="0.2">
      <c r="B160" s="31">
        <v>41768</v>
      </c>
      <c r="C160" s="27" t="s">
        <v>3</v>
      </c>
      <c r="D160" s="26">
        <v>29.87</v>
      </c>
      <c r="E160" s="26">
        <f t="shared" si="3"/>
        <v>9901.5400000000009</v>
      </c>
    </row>
    <row r="161" spans="1:5" x14ac:dyDescent="0.2">
      <c r="B161" s="31">
        <v>41769</v>
      </c>
      <c r="C161" s="27" t="s">
        <v>4</v>
      </c>
      <c r="D161" s="26">
        <v>48.91</v>
      </c>
      <c r="E161" s="26">
        <f t="shared" si="3"/>
        <v>9950.4500000000007</v>
      </c>
    </row>
    <row r="162" spans="1:5" x14ac:dyDescent="0.2">
      <c r="B162" s="31">
        <v>41770</v>
      </c>
      <c r="C162" s="27" t="s">
        <v>5</v>
      </c>
      <c r="D162" s="26">
        <v>40.54</v>
      </c>
      <c r="E162" s="26">
        <f t="shared" si="3"/>
        <v>9990.9900000000016</v>
      </c>
    </row>
    <row r="163" spans="1:5" x14ac:dyDescent="0.2">
      <c r="A163" s="27">
        <v>20</v>
      </c>
      <c r="B163" s="31">
        <v>41771</v>
      </c>
      <c r="C163" s="27" t="s">
        <v>6</v>
      </c>
      <c r="D163" s="26">
        <v>23.2</v>
      </c>
      <c r="E163" s="26">
        <f t="shared" si="3"/>
        <v>10014.190000000002</v>
      </c>
    </row>
    <row r="164" spans="1:5" x14ac:dyDescent="0.2">
      <c r="B164" s="31">
        <v>41772</v>
      </c>
      <c r="C164" s="27" t="s">
        <v>0</v>
      </c>
      <c r="D164" s="26">
        <v>32.17</v>
      </c>
      <c r="E164" s="26">
        <f t="shared" si="3"/>
        <v>10046.360000000002</v>
      </c>
    </row>
    <row r="165" spans="1:5" x14ac:dyDescent="0.2">
      <c r="B165" s="31">
        <v>41773</v>
      </c>
      <c r="C165" s="27" t="s">
        <v>1</v>
      </c>
      <c r="D165" s="26">
        <v>35.299999999999997</v>
      </c>
      <c r="E165" s="26">
        <f t="shared" si="3"/>
        <v>10081.660000000002</v>
      </c>
    </row>
    <row r="166" spans="1:5" x14ac:dyDescent="0.2">
      <c r="B166" s="31">
        <v>41774</v>
      </c>
      <c r="C166" s="27" t="s">
        <v>2</v>
      </c>
      <c r="D166" s="26">
        <v>51.26</v>
      </c>
      <c r="E166" s="26">
        <f t="shared" si="3"/>
        <v>10132.920000000002</v>
      </c>
    </row>
    <row r="167" spans="1:5" x14ac:dyDescent="0.2">
      <c r="B167" s="31">
        <v>41775</v>
      </c>
      <c r="C167" s="27" t="s">
        <v>3</v>
      </c>
      <c r="D167" s="26">
        <v>34.799999999999997</v>
      </c>
      <c r="E167" s="26">
        <f t="shared" si="3"/>
        <v>10167.720000000001</v>
      </c>
    </row>
    <row r="168" spans="1:5" x14ac:dyDescent="0.2">
      <c r="B168" s="31">
        <v>41776</v>
      </c>
      <c r="C168" s="27" t="s">
        <v>4</v>
      </c>
      <c r="D168" s="26">
        <v>31.02</v>
      </c>
      <c r="E168" s="26">
        <f t="shared" si="3"/>
        <v>10198.740000000002</v>
      </c>
    </row>
    <row r="169" spans="1:5" x14ac:dyDescent="0.2">
      <c r="B169" s="31">
        <v>41777</v>
      </c>
      <c r="C169" s="27" t="s">
        <v>5</v>
      </c>
      <c r="D169" s="26">
        <v>48.03</v>
      </c>
      <c r="E169" s="26">
        <f t="shared" si="3"/>
        <v>10246.770000000002</v>
      </c>
    </row>
    <row r="170" spans="1:5" x14ac:dyDescent="0.2">
      <c r="A170" s="27">
        <v>21</v>
      </c>
      <c r="B170" s="31">
        <v>41778</v>
      </c>
      <c r="C170" s="27" t="s">
        <v>6</v>
      </c>
      <c r="D170" s="26">
        <v>20.8</v>
      </c>
      <c r="E170" s="26">
        <f t="shared" si="3"/>
        <v>10267.570000000002</v>
      </c>
    </row>
    <row r="171" spans="1:5" x14ac:dyDescent="0.2">
      <c r="B171" s="31">
        <v>41779</v>
      </c>
      <c r="C171" s="27" t="s">
        <v>0</v>
      </c>
      <c r="D171" s="26">
        <v>22.52</v>
      </c>
      <c r="E171" s="26">
        <f t="shared" si="3"/>
        <v>10290.090000000002</v>
      </c>
    </row>
    <row r="172" spans="1:5" x14ac:dyDescent="0.2">
      <c r="B172" s="31">
        <v>41780</v>
      </c>
      <c r="C172" s="27" t="s">
        <v>1</v>
      </c>
      <c r="D172" s="26">
        <v>41.59</v>
      </c>
      <c r="E172" s="26">
        <f t="shared" si="3"/>
        <v>10331.680000000002</v>
      </c>
    </row>
    <row r="173" spans="1:5" x14ac:dyDescent="0.2">
      <c r="B173" s="31">
        <v>41781</v>
      </c>
      <c r="C173" s="27" t="s">
        <v>2</v>
      </c>
      <c r="D173" s="26">
        <v>19.5</v>
      </c>
      <c r="E173" s="26">
        <f t="shared" si="3"/>
        <v>10351.180000000002</v>
      </c>
    </row>
    <row r="174" spans="1:5" x14ac:dyDescent="0.2">
      <c r="B174" s="31">
        <v>41782</v>
      </c>
      <c r="C174" s="27" t="s">
        <v>3</v>
      </c>
      <c r="D174" s="26">
        <v>16.149999999999999</v>
      </c>
      <c r="E174" s="26">
        <f t="shared" si="3"/>
        <v>10367.330000000002</v>
      </c>
    </row>
    <row r="175" spans="1:5" x14ac:dyDescent="0.2">
      <c r="B175" s="31">
        <v>41783</v>
      </c>
      <c r="C175" s="27" t="s">
        <v>4</v>
      </c>
      <c r="D175" s="26">
        <v>20.309999999999999</v>
      </c>
      <c r="E175" s="26">
        <f t="shared" si="3"/>
        <v>10387.640000000001</v>
      </c>
    </row>
    <row r="176" spans="1:5" x14ac:dyDescent="0.2">
      <c r="B176" s="31">
        <v>41784</v>
      </c>
      <c r="C176" s="27" t="s">
        <v>5</v>
      </c>
      <c r="D176" s="26">
        <v>24.53</v>
      </c>
      <c r="E176" s="26">
        <f t="shared" si="3"/>
        <v>10412.170000000002</v>
      </c>
    </row>
    <row r="177" spans="1:5" x14ac:dyDescent="0.2">
      <c r="A177" s="27">
        <v>22</v>
      </c>
      <c r="B177" s="31">
        <v>41785</v>
      </c>
      <c r="C177" s="27" t="s">
        <v>6</v>
      </c>
      <c r="D177" s="26">
        <v>44.74</v>
      </c>
      <c r="E177" s="26">
        <f t="shared" si="3"/>
        <v>10456.910000000002</v>
      </c>
    </row>
    <row r="178" spans="1:5" x14ac:dyDescent="0.2">
      <c r="B178" s="31">
        <v>41786</v>
      </c>
      <c r="C178" s="27" t="s">
        <v>0</v>
      </c>
      <c r="D178" s="26">
        <v>24.7</v>
      </c>
      <c r="E178" s="26">
        <f t="shared" si="3"/>
        <v>10481.610000000002</v>
      </c>
    </row>
    <row r="179" spans="1:5" x14ac:dyDescent="0.2">
      <c r="B179" s="31">
        <v>41787</v>
      </c>
      <c r="C179" s="27" t="s">
        <v>1</v>
      </c>
      <c r="D179" s="26">
        <v>52.89</v>
      </c>
      <c r="E179" s="26">
        <f t="shared" si="3"/>
        <v>10534.500000000002</v>
      </c>
    </row>
    <row r="180" spans="1:5" x14ac:dyDescent="0.2">
      <c r="B180" s="31">
        <v>41788</v>
      </c>
      <c r="C180" s="27" t="s">
        <v>2</v>
      </c>
      <c r="D180" s="26">
        <v>54.72</v>
      </c>
      <c r="E180" s="26">
        <f t="shared" si="3"/>
        <v>10589.220000000001</v>
      </c>
    </row>
    <row r="181" spans="1:5" x14ac:dyDescent="0.2">
      <c r="B181" s="31">
        <v>41789</v>
      </c>
      <c r="C181" s="27" t="s">
        <v>3</v>
      </c>
      <c r="D181" s="26">
        <v>53.6</v>
      </c>
      <c r="E181" s="26">
        <f t="shared" si="3"/>
        <v>10642.820000000002</v>
      </c>
    </row>
    <row r="182" spans="1:5" x14ac:dyDescent="0.2">
      <c r="B182" s="31">
        <v>41790</v>
      </c>
      <c r="C182" s="27" t="s">
        <v>4</v>
      </c>
      <c r="D182" s="26">
        <v>28.83</v>
      </c>
      <c r="E182" s="26">
        <f t="shared" si="3"/>
        <v>10671.650000000001</v>
      </c>
    </row>
    <row r="183" spans="1:5" x14ac:dyDescent="0.2">
      <c r="B183" s="31">
        <v>41791</v>
      </c>
      <c r="C183" s="27" t="s">
        <v>5</v>
      </c>
      <c r="D183" s="26">
        <v>34.51</v>
      </c>
      <c r="E183" s="26">
        <f t="shared" si="3"/>
        <v>10706.160000000002</v>
      </c>
    </row>
    <row r="184" spans="1:5" x14ac:dyDescent="0.2">
      <c r="A184" s="27">
        <v>23</v>
      </c>
      <c r="B184" s="31">
        <v>41792</v>
      </c>
      <c r="C184" s="27" t="s">
        <v>6</v>
      </c>
      <c r="D184" s="26">
        <v>23.11</v>
      </c>
      <c r="E184" s="26">
        <f t="shared" si="3"/>
        <v>10729.270000000002</v>
      </c>
    </row>
    <row r="185" spans="1:5" x14ac:dyDescent="0.2">
      <c r="B185" s="31">
        <v>41793</v>
      </c>
      <c r="C185" s="27" t="s">
        <v>0</v>
      </c>
      <c r="D185" s="26">
        <v>25.25</v>
      </c>
      <c r="E185" s="26">
        <f t="shared" si="3"/>
        <v>10754.520000000002</v>
      </c>
    </row>
    <row r="186" spans="1:5" x14ac:dyDescent="0.2">
      <c r="B186" s="31">
        <v>41794</v>
      </c>
      <c r="C186" s="27" t="s">
        <v>1</v>
      </c>
      <c r="D186" s="26">
        <v>39.630000000000003</v>
      </c>
      <c r="E186" s="26">
        <f t="shared" si="3"/>
        <v>10794.150000000001</v>
      </c>
    </row>
    <row r="187" spans="1:5" x14ac:dyDescent="0.2">
      <c r="B187" s="31">
        <v>41795</v>
      </c>
      <c r="C187" s="27" t="s">
        <v>2</v>
      </c>
      <c r="D187" s="26">
        <v>19.68</v>
      </c>
      <c r="E187" s="26">
        <f t="shared" si="3"/>
        <v>10813.830000000002</v>
      </c>
    </row>
    <row r="188" spans="1:5" x14ac:dyDescent="0.2">
      <c r="B188" s="31">
        <v>41796</v>
      </c>
      <c r="C188" s="27" t="s">
        <v>3</v>
      </c>
      <c r="D188" s="26">
        <v>42.7</v>
      </c>
      <c r="E188" s="26">
        <f t="shared" ref="E188:E251" si="4">E187+D188</f>
        <v>10856.530000000002</v>
      </c>
    </row>
    <row r="189" spans="1:5" x14ac:dyDescent="0.2">
      <c r="B189" s="31">
        <v>41797</v>
      </c>
      <c r="C189" s="27" t="s">
        <v>4</v>
      </c>
      <c r="D189" s="26">
        <v>22.26</v>
      </c>
      <c r="E189" s="26">
        <f t="shared" si="4"/>
        <v>10878.790000000003</v>
      </c>
    </row>
    <row r="190" spans="1:5" x14ac:dyDescent="0.2">
      <c r="B190" s="31">
        <v>41798</v>
      </c>
      <c r="C190" s="27" t="s">
        <v>5</v>
      </c>
      <c r="D190" s="26">
        <v>28.83</v>
      </c>
      <c r="E190" s="26">
        <f t="shared" si="4"/>
        <v>10907.620000000003</v>
      </c>
    </row>
    <row r="191" spans="1:5" x14ac:dyDescent="0.2">
      <c r="A191" s="27">
        <v>24</v>
      </c>
      <c r="B191" s="31">
        <v>41799</v>
      </c>
      <c r="C191" s="27" t="s">
        <v>6</v>
      </c>
      <c r="D191" s="26">
        <v>25.34</v>
      </c>
      <c r="E191" s="26">
        <f t="shared" si="4"/>
        <v>10932.960000000003</v>
      </c>
    </row>
    <row r="192" spans="1:5" x14ac:dyDescent="0.2">
      <c r="B192" s="31">
        <v>41800</v>
      </c>
      <c r="C192" s="27" t="s">
        <v>0</v>
      </c>
      <c r="D192" s="26">
        <v>41.14</v>
      </c>
      <c r="E192" s="26">
        <f t="shared" si="4"/>
        <v>10974.100000000002</v>
      </c>
    </row>
    <row r="193" spans="1:5" x14ac:dyDescent="0.2">
      <c r="B193" s="31">
        <v>41801</v>
      </c>
      <c r="C193" s="27" t="s">
        <v>1</v>
      </c>
      <c r="D193" s="26">
        <v>21.13</v>
      </c>
      <c r="E193" s="26">
        <f t="shared" si="4"/>
        <v>10995.230000000001</v>
      </c>
    </row>
    <row r="194" spans="1:5" x14ac:dyDescent="0.2">
      <c r="B194" s="31">
        <v>41802</v>
      </c>
      <c r="C194" s="27" t="s">
        <v>2</v>
      </c>
      <c r="D194" s="26">
        <v>24.2</v>
      </c>
      <c r="E194" s="26">
        <f t="shared" si="4"/>
        <v>11019.430000000002</v>
      </c>
    </row>
    <row r="195" spans="1:5" x14ac:dyDescent="0.2">
      <c r="B195" s="31">
        <v>41803</v>
      </c>
      <c r="C195" s="27" t="s">
        <v>3</v>
      </c>
      <c r="D195" s="26">
        <v>40.67</v>
      </c>
      <c r="E195" s="26">
        <f t="shared" si="4"/>
        <v>11060.100000000002</v>
      </c>
    </row>
    <row r="196" spans="1:5" x14ac:dyDescent="0.2">
      <c r="B196" s="31">
        <v>41804</v>
      </c>
      <c r="C196" s="27" t="s">
        <v>4</v>
      </c>
      <c r="D196" s="26">
        <v>45.85</v>
      </c>
      <c r="E196" s="26">
        <f t="shared" si="4"/>
        <v>11105.950000000003</v>
      </c>
    </row>
    <row r="197" spans="1:5" x14ac:dyDescent="0.2">
      <c r="B197" s="31">
        <v>41805</v>
      </c>
      <c r="C197" s="27" t="s">
        <v>5</v>
      </c>
      <c r="D197" s="26">
        <v>35.770000000000003</v>
      </c>
      <c r="E197" s="26">
        <f t="shared" si="4"/>
        <v>11141.720000000003</v>
      </c>
    </row>
    <row r="198" spans="1:5" x14ac:dyDescent="0.2">
      <c r="A198" s="27">
        <v>25</v>
      </c>
      <c r="B198" s="31">
        <v>41806</v>
      </c>
      <c r="C198" s="27" t="s">
        <v>6</v>
      </c>
      <c r="D198" s="26">
        <v>33.93</v>
      </c>
      <c r="E198" s="26">
        <f t="shared" si="4"/>
        <v>11175.650000000003</v>
      </c>
    </row>
    <row r="199" spans="1:5" x14ac:dyDescent="0.2">
      <c r="B199" s="31">
        <v>41807</v>
      </c>
      <c r="C199" s="27" t="s">
        <v>0</v>
      </c>
      <c r="D199" s="26">
        <v>50</v>
      </c>
      <c r="E199" s="26">
        <f t="shared" si="4"/>
        <v>11225.650000000003</v>
      </c>
    </row>
    <row r="200" spans="1:5" x14ac:dyDescent="0.2">
      <c r="B200" s="31">
        <v>41808</v>
      </c>
      <c r="C200" s="27" t="s">
        <v>1</v>
      </c>
      <c r="D200" s="26">
        <v>28.58</v>
      </c>
      <c r="E200" s="26">
        <f t="shared" si="4"/>
        <v>11254.230000000003</v>
      </c>
    </row>
    <row r="201" spans="1:5" x14ac:dyDescent="0.2">
      <c r="B201" s="31">
        <v>41809</v>
      </c>
      <c r="C201" s="27" t="s">
        <v>2</v>
      </c>
      <c r="D201" s="26">
        <v>37.369999999999997</v>
      </c>
      <c r="E201" s="26">
        <f t="shared" si="4"/>
        <v>11291.600000000004</v>
      </c>
    </row>
    <row r="202" spans="1:5" x14ac:dyDescent="0.2">
      <c r="B202" s="31">
        <v>41810</v>
      </c>
      <c r="C202" s="27" t="s">
        <v>3</v>
      </c>
      <c r="D202" s="26">
        <v>21.32</v>
      </c>
      <c r="E202" s="26">
        <f t="shared" si="4"/>
        <v>11312.920000000004</v>
      </c>
    </row>
    <row r="203" spans="1:5" x14ac:dyDescent="0.2">
      <c r="B203" s="31">
        <v>41811</v>
      </c>
      <c r="C203" s="27" t="s">
        <v>4</v>
      </c>
      <c r="D203" s="26">
        <v>18.23</v>
      </c>
      <c r="E203" s="26">
        <f t="shared" si="4"/>
        <v>11331.150000000003</v>
      </c>
    </row>
    <row r="204" spans="1:5" x14ac:dyDescent="0.2">
      <c r="B204" s="31">
        <v>41812</v>
      </c>
      <c r="C204" s="27" t="s">
        <v>5</v>
      </c>
      <c r="D204" s="26">
        <v>30.59</v>
      </c>
      <c r="E204" s="26">
        <f t="shared" si="4"/>
        <v>11361.740000000003</v>
      </c>
    </row>
    <row r="205" spans="1:5" x14ac:dyDescent="0.2">
      <c r="A205" s="27">
        <v>26</v>
      </c>
      <c r="B205" s="31">
        <v>41813</v>
      </c>
      <c r="C205" s="27" t="s">
        <v>6</v>
      </c>
      <c r="D205" s="26">
        <v>47.41</v>
      </c>
      <c r="E205" s="26">
        <f t="shared" si="4"/>
        <v>11409.150000000003</v>
      </c>
    </row>
    <row r="206" spans="1:5" x14ac:dyDescent="0.2">
      <c r="B206" s="31">
        <v>41814</v>
      </c>
      <c r="C206" s="27" t="s">
        <v>0</v>
      </c>
      <c r="D206" s="26">
        <v>31.84</v>
      </c>
      <c r="E206" s="26">
        <f t="shared" si="4"/>
        <v>11440.990000000003</v>
      </c>
    </row>
    <row r="207" spans="1:5" x14ac:dyDescent="0.2">
      <c r="B207" s="31">
        <v>41815</v>
      </c>
      <c r="C207" s="27" t="s">
        <v>1</v>
      </c>
      <c r="D207" s="26">
        <v>45.51</v>
      </c>
      <c r="E207" s="26">
        <f t="shared" si="4"/>
        <v>11486.500000000004</v>
      </c>
    </row>
    <row r="208" spans="1:5" x14ac:dyDescent="0.2">
      <c r="B208" s="31">
        <v>41816</v>
      </c>
      <c r="C208" s="27" t="s">
        <v>2</v>
      </c>
      <c r="D208" s="26">
        <v>30.84</v>
      </c>
      <c r="E208" s="26">
        <f t="shared" si="4"/>
        <v>11517.340000000004</v>
      </c>
    </row>
    <row r="209" spans="1:5" x14ac:dyDescent="0.2">
      <c r="B209" s="31">
        <v>41817</v>
      </c>
      <c r="C209" s="27" t="s">
        <v>3</v>
      </c>
      <c r="D209" s="26">
        <v>43.41</v>
      </c>
      <c r="E209" s="26">
        <f t="shared" si="4"/>
        <v>11560.750000000004</v>
      </c>
    </row>
    <row r="210" spans="1:5" x14ac:dyDescent="0.2">
      <c r="B210" s="31">
        <v>41818</v>
      </c>
      <c r="C210" s="27" t="s">
        <v>4</v>
      </c>
      <c r="D210" s="26">
        <v>40.64</v>
      </c>
      <c r="E210" s="26">
        <f t="shared" si="4"/>
        <v>11601.390000000003</v>
      </c>
    </row>
    <row r="211" spans="1:5" x14ac:dyDescent="0.2">
      <c r="B211" s="31">
        <v>41819</v>
      </c>
      <c r="C211" s="27" t="s">
        <v>5</v>
      </c>
      <c r="D211" s="26">
        <v>29.15</v>
      </c>
      <c r="E211" s="26">
        <f t="shared" si="4"/>
        <v>11630.540000000003</v>
      </c>
    </row>
    <row r="212" spans="1:5" x14ac:dyDescent="0.2">
      <c r="A212" s="27">
        <v>27</v>
      </c>
      <c r="B212" s="31">
        <v>41820</v>
      </c>
      <c r="C212" s="27" t="s">
        <v>6</v>
      </c>
      <c r="D212" s="26">
        <v>25.95</v>
      </c>
      <c r="E212" s="26">
        <f t="shared" si="4"/>
        <v>11656.490000000003</v>
      </c>
    </row>
    <row r="213" spans="1:5" x14ac:dyDescent="0.2">
      <c r="B213" s="31">
        <v>41821</v>
      </c>
      <c r="C213" s="27" t="s">
        <v>0</v>
      </c>
      <c r="D213" s="26">
        <v>51.91</v>
      </c>
      <c r="E213" s="26">
        <f t="shared" si="4"/>
        <v>11708.400000000003</v>
      </c>
    </row>
    <row r="214" spans="1:5" x14ac:dyDescent="0.2">
      <c r="B214" s="31">
        <v>41822</v>
      </c>
      <c r="C214" s="27" t="s">
        <v>1</v>
      </c>
      <c r="D214" s="26">
        <v>34.26</v>
      </c>
      <c r="E214" s="26">
        <f t="shared" si="4"/>
        <v>11742.660000000003</v>
      </c>
    </row>
    <row r="215" spans="1:5" x14ac:dyDescent="0.2">
      <c r="B215" s="31">
        <v>41823</v>
      </c>
      <c r="C215" s="27" t="s">
        <v>2</v>
      </c>
      <c r="D215" s="26">
        <v>36.06</v>
      </c>
      <c r="E215" s="26">
        <f t="shared" si="4"/>
        <v>11778.720000000003</v>
      </c>
    </row>
    <row r="216" spans="1:5" x14ac:dyDescent="0.2">
      <c r="B216" s="31">
        <v>41824</v>
      </c>
      <c r="C216" s="27" t="s">
        <v>3</v>
      </c>
      <c r="D216" s="26">
        <v>34.42</v>
      </c>
      <c r="E216" s="26">
        <f t="shared" si="4"/>
        <v>11813.140000000003</v>
      </c>
    </row>
    <row r="217" spans="1:5" x14ac:dyDescent="0.2">
      <c r="B217" s="31">
        <v>41825</v>
      </c>
      <c r="C217" s="27" t="s">
        <v>4</v>
      </c>
      <c r="D217" s="26">
        <v>47.35</v>
      </c>
      <c r="E217" s="26">
        <f t="shared" si="4"/>
        <v>11860.490000000003</v>
      </c>
    </row>
    <row r="218" spans="1:5" x14ac:dyDescent="0.2">
      <c r="B218" s="31">
        <v>41826</v>
      </c>
      <c r="C218" s="27" t="s">
        <v>5</v>
      </c>
      <c r="D218" s="26">
        <v>17.260000000000002</v>
      </c>
      <c r="E218" s="26">
        <f t="shared" si="4"/>
        <v>11877.750000000004</v>
      </c>
    </row>
    <row r="219" spans="1:5" x14ac:dyDescent="0.2">
      <c r="A219" s="27">
        <v>28</v>
      </c>
      <c r="B219" s="31">
        <v>41827</v>
      </c>
      <c r="C219" s="27" t="s">
        <v>6</v>
      </c>
      <c r="D219" s="26">
        <v>14.97</v>
      </c>
      <c r="E219" s="26">
        <f t="shared" si="4"/>
        <v>11892.720000000003</v>
      </c>
    </row>
    <row r="220" spans="1:5" x14ac:dyDescent="0.2">
      <c r="B220" s="31">
        <v>41828</v>
      </c>
      <c r="C220" s="27" t="s">
        <v>0</v>
      </c>
      <c r="D220" s="26">
        <v>48.07</v>
      </c>
      <c r="E220" s="26">
        <f t="shared" si="4"/>
        <v>11940.790000000003</v>
      </c>
    </row>
    <row r="221" spans="1:5" x14ac:dyDescent="0.2">
      <c r="B221" s="31">
        <v>41829</v>
      </c>
      <c r="C221" s="27" t="s">
        <v>1</v>
      </c>
      <c r="D221" s="26">
        <v>29.6</v>
      </c>
      <c r="E221" s="26">
        <f t="shared" si="4"/>
        <v>11970.390000000003</v>
      </c>
    </row>
    <row r="222" spans="1:5" x14ac:dyDescent="0.2">
      <c r="B222" s="31">
        <v>41830</v>
      </c>
      <c r="C222" s="27" t="s">
        <v>2</v>
      </c>
      <c r="D222" s="26">
        <v>24.15</v>
      </c>
      <c r="E222" s="26">
        <f t="shared" si="4"/>
        <v>11994.540000000003</v>
      </c>
    </row>
    <row r="223" spans="1:5" x14ac:dyDescent="0.2">
      <c r="B223" s="31">
        <v>41831</v>
      </c>
      <c r="C223" s="27" t="s">
        <v>3</v>
      </c>
      <c r="D223" s="26">
        <v>21.31</v>
      </c>
      <c r="E223" s="26">
        <f t="shared" si="4"/>
        <v>12015.850000000002</v>
      </c>
    </row>
    <row r="224" spans="1:5" x14ac:dyDescent="0.2">
      <c r="B224" s="31">
        <v>41832</v>
      </c>
      <c r="C224" s="27" t="s">
        <v>4</v>
      </c>
      <c r="D224" s="26">
        <v>24.39</v>
      </c>
      <c r="E224" s="26">
        <f t="shared" si="4"/>
        <v>12040.240000000002</v>
      </c>
    </row>
    <row r="225" spans="1:5" x14ac:dyDescent="0.2">
      <c r="B225" s="31">
        <v>41833</v>
      </c>
      <c r="C225" s="27" t="s">
        <v>5</v>
      </c>
      <c r="D225" s="26">
        <v>24.56</v>
      </c>
      <c r="E225" s="26">
        <f t="shared" si="4"/>
        <v>12064.800000000001</v>
      </c>
    </row>
    <row r="226" spans="1:5" x14ac:dyDescent="0.2">
      <c r="A226" s="27">
        <v>29</v>
      </c>
      <c r="B226" s="31">
        <v>41834</v>
      </c>
      <c r="C226" s="27" t="s">
        <v>6</v>
      </c>
      <c r="D226" s="26">
        <v>23.09</v>
      </c>
      <c r="E226" s="26">
        <f t="shared" si="4"/>
        <v>12087.890000000001</v>
      </c>
    </row>
    <row r="227" spans="1:5" x14ac:dyDescent="0.2">
      <c r="B227" s="31">
        <v>41835</v>
      </c>
      <c r="C227" s="27" t="s">
        <v>0</v>
      </c>
      <c r="D227" s="26">
        <v>39.549999999999997</v>
      </c>
      <c r="E227" s="26">
        <f t="shared" si="4"/>
        <v>12127.44</v>
      </c>
    </row>
    <row r="228" spans="1:5" x14ac:dyDescent="0.2">
      <c r="B228" s="31">
        <v>41836</v>
      </c>
      <c r="C228" s="27" t="s">
        <v>1</v>
      </c>
      <c r="D228" s="26">
        <v>23.76</v>
      </c>
      <c r="E228" s="26">
        <f t="shared" si="4"/>
        <v>12151.2</v>
      </c>
    </row>
    <row r="229" spans="1:5" x14ac:dyDescent="0.2">
      <c r="B229" s="31">
        <v>41837</v>
      </c>
      <c r="C229" s="27" t="s">
        <v>2</v>
      </c>
      <c r="D229" s="26">
        <v>27.76</v>
      </c>
      <c r="E229" s="26">
        <f t="shared" si="4"/>
        <v>12178.960000000001</v>
      </c>
    </row>
    <row r="230" spans="1:5" x14ac:dyDescent="0.2">
      <c r="B230" s="31">
        <v>41838</v>
      </c>
      <c r="C230" s="27" t="s">
        <v>3</v>
      </c>
      <c r="D230" s="26">
        <v>42.6</v>
      </c>
      <c r="E230" s="26">
        <f t="shared" si="4"/>
        <v>12221.560000000001</v>
      </c>
    </row>
    <row r="231" spans="1:5" x14ac:dyDescent="0.2">
      <c r="B231" s="31">
        <v>41839</v>
      </c>
      <c r="C231" s="27" t="s">
        <v>4</v>
      </c>
      <c r="D231" s="26">
        <v>22.92</v>
      </c>
      <c r="E231" s="26">
        <f t="shared" si="4"/>
        <v>12244.480000000001</v>
      </c>
    </row>
    <row r="232" spans="1:5" x14ac:dyDescent="0.2">
      <c r="B232" s="31">
        <v>41840</v>
      </c>
      <c r="C232" s="27" t="s">
        <v>5</v>
      </c>
      <c r="D232" s="26">
        <v>48.35</v>
      </c>
      <c r="E232" s="26">
        <f t="shared" si="4"/>
        <v>12292.830000000002</v>
      </c>
    </row>
    <row r="233" spans="1:5" x14ac:dyDescent="0.2">
      <c r="A233" s="27">
        <v>30</v>
      </c>
      <c r="B233" s="31">
        <v>41841</v>
      </c>
      <c r="C233" s="27" t="s">
        <v>6</v>
      </c>
      <c r="D233" s="26">
        <v>21.3</v>
      </c>
      <c r="E233" s="26">
        <f t="shared" si="4"/>
        <v>12314.130000000001</v>
      </c>
    </row>
    <row r="234" spans="1:5" x14ac:dyDescent="0.2">
      <c r="B234" s="31">
        <v>41842</v>
      </c>
      <c r="C234" s="27" t="s">
        <v>0</v>
      </c>
      <c r="D234" s="26">
        <v>40.72</v>
      </c>
      <c r="E234" s="26">
        <f t="shared" si="4"/>
        <v>12354.85</v>
      </c>
    </row>
    <row r="235" spans="1:5" x14ac:dyDescent="0.2">
      <c r="B235" s="31">
        <v>41843</v>
      </c>
      <c r="C235" s="27" t="s">
        <v>1</v>
      </c>
      <c r="D235" s="26">
        <v>22.49</v>
      </c>
      <c r="E235" s="26">
        <f t="shared" si="4"/>
        <v>12377.34</v>
      </c>
    </row>
    <row r="236" spans="1:5" x14ac:dyDescent="0.2">
      <c r="B236" s="31">
        <v>41844</v>
      </c>
      <c r="C236" s="27" t="s">
        <v>2</v>
      </c>
      <c r="D236" s="26">
        <v>21.89</v>
      </c>
      <c r="E236" s="26">
        <f t="shared" si="4"/>
        <v>12399.23</v>
      </c>
    </row>
    <row r="237" spans="1:5" x14ac:dyDescent="0.2">
      <c r="B237" s="31">
        <v>41845</v>
      </c>
      <c r="C237" s="27" t="s">
        <v>3</v>
      </c>
      <c r="D237" s="26">
        <v>40.15</v>
      </c>
      <c r="E237" s="26">
        <f t="shared" si="4"/>
        <v>12439.38</v>
      </c>
    </row>
    <row r="238" spans="1:5" x14ac:dyDescent="0.2">
      <c r="B238" s="31">
        <v>41846</v>
      </c>
      <c r="C238" s="27" t="s">
        <v>4</v>
      </c>
      <c r="D238" s="26">
        <v>23.46</v>
      </c>
      <c r="E238" s="26">
        <f t="shared" si="4"/>
        <v>12462.839999999998</v>
      </c>
    </row>
    <row r="239" spans="1:5" x14ac:dyDescent="0.2">
      <c r="B239" s="31">
        <v>41847</v>
      </c>
      <c r="C239" s="27" t="s">
        <v>5</v>
      </c>
      <c r="D239" s="26">
        <v>26.11</v>
      </c>
      <c r="E239" s="26">
        <f t="shared" si="4"/>
        <v>12488.949999999999</v>
      </c>
    </row>
    <row r="240" spans="1:5" x14ac:dyDescent="0.2">
      <c r="A240" s="27">
        <v>31</v>
      </c>
      <c r="B240" s="31">
        <v>41848</v>
      </c>
      <c r="C240" s="27" t="s">
        <v>6</v>
      </c>
      <c r="D240" s="26">
        <v>25.45</v>
      </c>
      <c r="E240" s="26">
        <f t="shared" si="4"/>
        <v>12514.4</v>
      </c>
    </row>
    <row r="241" spans="1:5" x14ac:dyDescent="0.2">
      <c r="B241" s="31">
        <v>41849</v>
      </c>
      <c r="C241" s="27" t="s">
        <v>0</v>
      </c>
      <c r="D241" s="26">
        <v>40.79</v>
      </c>
      <c r="E241" s="26">
        <f t="shared" si="4"/>
        <v>12555.19</v>
      </c>
    </row>
    <row r="242" spans="1:5" x14ac:dyDescent="0.2">
      <c r="B242" s="31">
        <v>41850</v>
      </c>
      <c r="C242" s="27" t="s">
        <v>1</v>
      </c>
      <c r="D242" s="26">
        <v>22.34</v>
      </c>
      <c r="E242" s="26">
        <f t="shared" si="4"/>
        <v>12577.53</v>
      </c>
    </row>
    <row r="243" spans="1:5" x14ac:dyDescent="0.2">
      <c r="B243" s="31">
        <v>41851</v>
      </c>
      <c r="C243" s="27" t="s">
        <v>2</v>
      </c>
      <c r="D243" s="26">
        <v>23.35</v>
      </c>
      <c r="E243" s="26">
        <f t="shared" si="4"/>
        <v>12600.880000000001</v>
      </c>
    </row>
    <row r="244" spans="1:5" x14ac:dyDescent="0.2">
      <c r="B244" s="31">
        <v>41852</v>
      </c>
      <c r="C244" s="27" t="s">
        <v>3</v>
      </c>
      <c r="D244" s="26">
        <v>23.93</v>
      </c>
      <c r="E244" s="26">
        <f t="shared" si="4"/>
        <v>12624.810000000001</v>
      </c>
    </row>
    <row r="245" spans="1:5" x14ac:dyDescent="0.2">
      <c r="B245" s="31">
        <v>41853</v>
      </c>
      <c r="C245" s="27" t="s">
        <v>4</v>
      </c>
      <c r="D245" s="26">
        <v>27.1</v>
      </c>
      <c r="E245" s="26">
        <f t="shared" si="4"/>
        <v>12651.910000000002</v>
      </c>
    </row>
    <row r="246" spans="1:5" x14ac:dyDescent="0.2">
      <c r="B246" s="31">
        <v>41854</v>
      </c>
      <c r="C246" s="27" t="s">
        <v>5</v>
      </c>
      <c r="D246" s="26">
        <v>27.05</v>
      </c>
      <c r="E246" s="26">
        <f t="shared" si="4"/>
        <v>12678.960000000001</v>
      </c>
    </row>
    <row r="247" spans="1:5" x14ac:dyDescent="0.2">
      <c r="A247" s="27">
        <v>32</v>
      </c>
      <c r="B247" s="31">
        <v>41855</v>
      </c>
      <c r="C247" s="27" t="s">
        <v>6</v>
      </c>
      <c r="D247" s="26">
        <v>25.99</v>
      </c>
      <c r="E247" s="26">
        <f t="shared" si="4"/>
        <v>12704.95</v>
      </c>
    </row>
    <row r="248" spans="1:5" x14ac:dyDescent="0.2">
      <c r="B248" s="31">
        <v>41856</v>
      </c>
      <c r="C248" s="27" t="s">
        <v>0</v>
      </c>
      <c r="D248" s="26">
        <v>25.32</v>
      </c>
      <c r="E248" s="26">
        <f t="shared" si="4"/>
        <v>12730.27</v>
      </c>
    </row>
    <row r="249" spans="1:5" x14ac:dyDescent="0.2">
      <c r="B249" s="31">
        <v>41857</v>
      </c>
      <c r="C249" s="27" t="s">
        <v>1</v>
      </c>
      <c r="D249" s="26">
        <v>25.98</v>
      </c>
      <c r="E249" s="26">
        <f t="shared" si="4"/>
        <v>12756.25</v>
      </c>
    </row>
    <row r="250" spans="1:5" x14ac:dyDescent="0.2">
      <c r="B250" s="31">
        <v>41858</v>
      </c>
      <c r="C250" s="27" t="s">
        <v>2</v>
      </c>
      <c r="D250" s="26">
        <v>20.350000000000001</v>
      </c>
      <c r="E250" s="26">
        <f t="shared" si="4"/>
        <v>12776.6</v>
      </c>
    </row>
    <row r="251" spans="1:5" x14ac:dyDescent="0.2">
      <c r="B251" s="31">
        <v>41859</v>
      </c>
      <c r="C251" s="27" t="s">
        <v>3</v>
      </c>
      <c r="D251" s="26">
        <v>34.630000000000003</v>
      </c>
      <c r="E251" s="26">
        <f t="shared" si="4"/>
        <v>12811.23</v>
      </c>
    </row>
    <row r="252" spans="1:5" x14ac:dyDescent="0.2">
      <c r="B252" s="31">
        <v>41860</v>
      </c>
      <c r="C252" s="27" t="s">
        <v>4</v>
      </c>
      <c r="D252" s="26">
        <v>36.090000000000003</v>
      </c>
      <c r="E252" s="26">
        <f t="shared" ref="E252:E315" si="5">E251+D252</f>
        <v>12847.32</v>
      </c>
    </row>
    <row r="253" spans="1:5" x14ac:dyDescent="0.2">
      <c r="B253" s="31">
        <v>41861</v>
      </c>
      <c r="C253" s="27" t="s">
        <v>5</v>
      </c>
      <c r="D253" s="26">
        <v>20.100000000000001</v>
      </c>
      <c r="E253" s="26">
        <f t="shared" si="5"/>
        <v>12867.42</v>
      </c>
    </row>
    <row r="254" spans="1:5" x14ac:dyDescent="0.2">
      <c r="A254" s="27">
        <v>33</v>
      </c>
      <c r="B254" s="31">
        <v>41862</v>
      </c>
      <c r="C254" s="27" t="s">
        <v>6</v>
      </c>
      <c r="D254" s="26">
        <v>26.55</v>
      </c>
      <c r="E254" s="26">
        <f t="shared" si="5"/>
        <v>12893.97</v>
      </c>
    </row>
    <row r="255" spans="1:5" x14ac:dyDescent="0.2">
      <c r="B255" s="31">
        <v>41863</v>
      </c>
      <c r="C255" s="27" t="s">
        <v>0</v>
      </c>
      <c r="D255" s="26">
        <v>44.8</v>
      </c>
      <c r="E255" s="26">
        <f t="shared" si="5"/>
        <v>12938.769999999999</v>
      </c>
    </row>
    <row r="256" spans="1:5" x14ac:dyDescent="0.2">
      <c r="B256" s="31">
        <v>41864</v>
      </c>
      <c r="C256" s="27" t="s">
        <v>1</v>
      </c>
      <c r="D256" s="26">
        <v>20.48</v>
      </c>
      <c r="E256" s="26">
        <f t="shared" si="5"/>
        <v>12959.249999999998</v>
      </c>
    </row>
    <row r="257" spans="1:5" x14ac:dyDescent="0.2">
      <c r="B257" s="31">
        <v>41865</v>
      </c>
      <c r="C257" s="27" t="s">
        <v>2</v>
      </c>
      <c r="D257" s="26">
        <v>23.35</v>
      </c>
      <c r="E257" s="26">
        <f t="shared" si="5"/>
        <v>12982.599999999999</v>
      </c>
    </row>
    <row r="258" spans="1:5" x14ac:dyDescent="0.2">
      <c r="B258" s="31">
        <v>41866</v>
      </c>
      <c r="C258" s="27" t="s">
        <v>3</v>
      </c>
      <c r="D258" s="26">
        <v>48.89</v>
      </c>
      <c r="E258" s="26">
        <f t="shared" si="5"/>
        <v>13031.489999999998</v>
      </c>
    </row>
    <row r="259" spans="1:5" x14ac:dyDescent="0.2">
      <c r="B259" s="31">
        <v>41867</v>
      </c>
      <c r="C259" s="27" t="s">
        <v>4</v>
      </c>
      <c r="D259" s="26">
        <v>29.74</v>
      </c>
      <c r="E259" s="26">
        <f t="shared" si="5"/>
        <v>13061.229999999998</v>
      </c>
    </row>
    <row r="260" spans="1:5" x14ac:dyDescent="0.2">
      <c r="B260" s="31">
        <v>41868</v>
      </c>
      <c r="C260" s="27" t="s">
        <v>5</v>
      </c>
      <c r="D260" s="26">
        <v>30.88</v>
      </c>
      <c r="E260" s="26">
        <f t="shared" si="5"/>
        <v>13092.109999999997</v>
      </c>
    </row>
    <row r="261" spans="1:5" x14ac:dyDescent="0.2">
      <c r="A261" s="27">
        <v>34</v>
      </c>
      <c r="B261" s="31">
        <v>41869</v>
      </c>
      <c r="C261" s="27" t="s">
        <v>6</v>
      </c>
      <c r="D261" s="26">
        <v>44.83</v>
      </c>
      <c r="E261" s="26">
        <f t="shared" si="5"/>
        <v>13136.939999999997</v>
      </c>
    </row>
    <row r="262" spans="1:5" x14ac:dyDescent="0.2">
      <c r="B262" s="31">
        <v>41870</v>
      </c>
      <c r="C262" s="27" t="s">
        <v>0</v>
      </c>
      <c r="D262" s="26">
        <v>38.340000000000003</v>
      </c>
      <c r="E262" s="26">
        <f t="shared" si="5"/>
        <v>13175.279999999997</v>
      </c>
    </row>
    <row r="263" spans="1:5" x14ac:dyDescent="0.2">
      <c r="B263" s="31">
        <v>41871</v>
      </c>
      <c r="C263" s="27" t="s">
        <v>1</v>
      </c>
      <c r="D263" s="26">
        <v>20.6</v>
      </c>
      <c r="E263" s="26">
        <f t="shared" si="5"/>
        <v>13195.879999999997</v>
      </c>
    </row>
    <row r="264" spans="1:5" x14ac:dyDescent="0.2">
      <c r="B264" s="31">
        <v>41872</v>
      </c>
      <c r="C264" s="27" t="s">
        <v>2</v>
      </c>
      <c r="D264" s="26">
        <v>40.049999999999997</v>
      </c>
      <c r="E264" s="26">
        <f t="shared" si="5"/>
        <v>13235.929999999997</v>
      </c>
    </row>
    <row r="265" spans="1:5" x14ac:dyDescent="0.2">
      <c r="B265" s="31">
        <v>41873</v>
      </c>
      <c r="C265" s="27" t="s">
        <v>3</v>
      </c>
      <c r="D265" s="26">
        <v>34</v>
      </c>
      <c r="E265" s="26">
        <f t="shared" si="5"/>
        <v>13269.929999999997</v>
      </c>
    </row>
    <row r="266" spans="1:5" x14ac:dyDescent="0.2">
      <c r="B266" s="31">
        <v>41874</v>
      </c>
      <c r="C266" s="27" t="s">
        <v>4</v>
      </c>
      <c r="D266" s="26">
        <v>24.81</v>
      </c>
      <c r="E266" s="26">
        <f t="shared" si="5"/>
        <v>13294.739999999996</v>
      </c>
    </row>
    <row r="267" spans="1:5" x14ac:dyDescent="0.2">
      <c r="B267" s="31">
        <v>41875</v>
      </c>
      <c r="C267" s="27" t="s">
        <v>5</v>
      </c>
      <c r="D267" s="26">
        <v>45.4</v>
      </c>
      <c r="E267" s="26">
        <f t="shared" si="5"/>
        <v>13340.139999999996</v>
      </c>
    </row>
    <row r="268" spans="1:5" x14ac:dyDescent="0.2">
      <c r="A268" s="27">
        <v>35</v>
      </c>
      <c r="B268" s="31">
        <v>41876</v>
      </c>
      <c r="C268" s="27" t="s">
        <v>6</v>
      </c>
      <c r="D268" s="26">
        <v>22.68</v>
      </c>
      <c r="E268" s="26">
        <f t="shared" si="5"/>
        <v>13362.819999999996</v>
      </c>
    </row>
    <row r="269" spans="1:5" x14ac:dyDescent="0.2">
      <c r="B269" s="31">
        <v>41877</v>
      </c>
      <c r="C269" s="27" t="s">
        <v>0</v>
      </c>
      <c r="D269" s="26">
        <v>43.84</v>
      </c>
      <c r="E269" s="26">
        <f t="shared" si="5"/>
        <v>13406.659999999996</v>
      </c>
    </row>
    <row r="270" spans="1:5" x14ac:dyDescent="0.2">
      <c r="B270" s="31">
        <v>41878</v>
      </c>
      <c r="C270" s="27" t="s">
        <v>1</v>
      </c>
      <c r="D270" s="26">
        <v>23.93</v>
      </c>
      <c r="E270" s="26">
        <f t="shared" si="5"/>
        <v>13430.589999999997</v>
      </c>
    </row>
    <row r="271" spans="1:5" x14ac:dyDescent="0.2">
      <c r="B271" s="31">
        <v>41879</v>
      </c>
      <c r="C271" s="27" t="s">
        <v>2</v>
      </c>
      <c r="D271" s="26">
        <v>26.78</v>
      </c>
      <c r="E271" s="26">
        <f t="shared" si="5"/>
        <v>13457.369999999997</v>
      </c>
    </row>
    <row r="272" spans="1:5" x14ac:dyDescent="0.2">
      <c r="B272" s="31">
        <v>41880</v>
      </c>
      <c r="C272" s="27" t="s">
        <v>3</v>
      </c>
      <c r="D272" s="26">
        <v>45.8</v>
      </c>
      <c r="E272" s="26">
        <f t="shared" si="5"/>
        <v>13503.169999999996</v>
      </c>
    </row>
    <row r="273" spans="1:5" x14ac:dyDescent="0.2">
      <c r="B273" s="31">
        <v>41881</v>
      </c>
      <c r="C273" s="27" t="s">
        <v>4</v>
      </c>
      <c r="D273" s="26">
        <v>37.369999999999997</v>
      </c>
      <c r="E273" s="26">
        <f t="shared" si="5"/>
        <v>13540.539999999997</v>
      </c>
    </row>
    <row r="274" spans="1:5" x14ac:dyDescent="0.2">
      <c r="B274" s="31">
        <v>41882</v>
      </c>
      <c r="C274" s="27" t="s">
        <v>5</v>
      </c>
      <c r="D274" s="26">
        <v>32.24</v>
      </c>
      <c r="E274" s="26">
        <f t="shared" si="5"/>
        <v>13572.779999999997</v>
      </c>
    </row>
    <row r="275" spans="1:5" x14ac:dyDescent="0.2">
      <c r="A275" s="27">
        <v>36</v>
      </c>
      <c r="B275" s="31">
        <v>41883</v>
      </c>
      <c r="C275" s="27" t="s">
        <v>6</v>
      </c>
      <c r="D275" s="26">
        <v>30.51</v>
      </c>
      <c r="E275" s="26">
        <f t="shared" si="5"/>
        <v>13603.289999999997</v>
      </c>
    </row>
    <row r="276" spans="1:5" x14ac:dyDescent="0.2">
      <c r="B276" s="31">
        <v>41884</v>
      </c>
      <c r="C276" s="27" t="s">
        <v>0</v>
      </c>
      <c r="D276" s="26">
        <v>45.99</v>
      </c>
      <c r="E276" s="26">
        <f t="shared" si="5"/>
        <v>13649.279999999997</v>
      </c>
    </row>
    <row r="277" spans="1:5" x14ac:dyDescent="0.2">
      <c r="B277" s="31">
        <v>41885</v>
      </c>
      <c r="C277" s="27" t="s">
        <v>1</v>
      </c>
      <c r="D277" s="26">
        <v>34.4</v>
      </c>
      <c r="E277" s="26">
        <f t="shared" si="5"/>
        <v>13683.679999999997</v>
      </c>
    </row>
    <row r="278" spans="1:5" x14ac:dyDescent="0.2">
      <c r="B278" s="31">
        <v>41886</v>
      </c>
      <c r="C278" s="27" t="s">
        <v>2</v>
      </c>
      <c r="D278" s="26">
        <v>28.64</v>
      </c>
      <c r="E278" s="26">
        <f t="shared" si="5"/>
        <v>13712.319999999996</v>
      </c>
    </row>
    <row r="279" spans="1:5" x14ac:dyDescent="0.2">
      <c r="B279" s="31">
        <v>41887</v>
      </c>
      <c r="C279" s="27" t="s">
        <v>3</v>
      </c>
      <c r="D279" s="26">
        <v>29.65</v>
      </c>
      <c r="E279" s="26">
        <f t="shared" si="5"/>
        <v>13741.969999999996</v>
      </c>
    </row>
    <row r="280" spans="1:5" x14ac:dyDescent="0.2">
      <c r="B280" s="31">
        <v>41888</v>
      </c>
      <c r="C280" s="27" t="s">
        <v>4</v>
      </c>
      <c r="D280" s="26">
        <v>54.24</v>
      </c>
      <c r="E280" s="26">
        <f t="shared" si="5"/>
        <v>13796.209999999995</v>
      </c>
    </row>
    <row r="281" spans="1:5" x14ac:dyDescent="0.2">
      <c r="B281" s="31">
        <v>41889</v>
      </c>
      <c r="C281" s="27" t="s">
        <v>5</v>
      </c>
      <c r="D281" s="26">
        <v>38.72</v>
      </c>
      <c r="E281" s="26">
        <f t="shared" si="5"/>
        <v>13834.929999999995</v>
      </c>
    </row>
    <row r="282" spans="1:5" x14ac:dyDescent="0.2">
      <c r="A282" s="27">
        <v>37</v>
      </c>
      <c r="B282" s="31">
        <v>41890</v>
      </c>
      <c r="C282" s="27" t="s">
        <v>6</v>
      </c>
      <c r="D282" s="26">
        <v>27.76</v>
      </c>
      <c r="E282" s="26">
        <f t="shared" si="5"/>
        <v>13862.689999999995</v>
      </c>
    </row>
    <row r="283" spans="1:5" x14ac:dyDescent="0.2">
      <c r="B283" s="31">
        <v>41891</v>
      </c>
      <c r="C283" s="27" t="s">
        <v>0</v>
      </c>
      <c r="D283" s="26">
        <v>45.79</v>
      </c>
      <c r="E283" s="26">
        <f t="shared" si="5"/>
        <v>13908.479999999996</v>
      </c>
    </row>
    <row r="284" spans="1:5" x14ac:dyDescent="0.2">
      <c r="B284" s="31">
        <v>41892</v>
      </c>
      <c r="C284" s="27" t="s">
        <v>1</v>
      </c>
      <c r="D284" s="26">
        <v>22.41</v>
      </c>
      <c r="E284" s="26">
        <f t="shared" si="5"/>
        <v>13930.889999999996</v>
      </c>
    </row>
    <row r="285" spans="1:5" x14ac:dyDescent="0.2">
      <c r="B285" s="31">
        <v>41893</v>
      </c>
      <c r="C285" s="27" t="s">
        <v>2</v>
      </c>
      <c r="D285" s="26">
        <v>26.46</v>
      </c>
      <c r="E285" s="26">
        <f t="shared" si="5"/>
        <v>13957.349999999995</v>
      </c>
    </row>
    <row r="286" spans="1:5" x14ac:dyDescent="0.2">
      <c r="B286" s="31">
        <v>41894</v>
      </c>
      <c r="C286" s="27" t="s">
        <v>3</v>
      </c>
      <c r="D286" s="26">
        <v>41.47</v>
      </c>
      <c r="E286" s="26">
        <f t="shared" si="5"/>
        <v>13998.819999999994</v>
      </c>
    </row>
    <row r="287" spans="1:5" x14ac:dyDescent="0.2">
      <c r="B287" s="31">
        <v>41895</v>
      </c>
      <c r="C287" s="27" t="s">
        <v>4</v>
      </c>
      <c r="D287" s="26">
        <v>35.26</v>
      </c>
      <c r="E287" s="26">
        <f t="shared" si="5"/>
        <v>14034.079999999994</v>
      </c>
    </row>
    <row r="288" spans="1:5" x14ac:dyDescent="0.2">
      <c r="B288" s="31">
        <v>41896</v>
      </c>
      <c r="C288" s="27" t="s">
        <v>5</v>
      </c>
      <c r="D288" s="26">
        <v>32.42</v>
      </c>
      <c r="E288" s="26">
        <f t="shared" si="5"/>
        <v>14066.499999999995</v>
      </c>
    </row>
    <row r="289" spans="1:5" x14ac:dyDescent="0.2">
      <c r="A289" s="27">
        <v>38</v>
      </c>
      <c r="B289" s="31">
        <v>41897</v>
      </c>
      <c r="C289" s="27" t="s">
        <v>6</v>
      </c>
      <c r="D289" s="26">
        <v>26.3</v>
      </c>
      <c r="E289" s="26">
        <f t="shared" si="5"/>
        <v>14092.799999999994</v>
      </c>
    </row>
    <row r="290" spans="1:5" x14ac:dyDescent="0.2">
      <c r="B290" s="31">
        <v>41898</v>
      </c>
      <c r="C290" s="27" t="s">
        <v>0</v>
      </c>
      <c r="D290" s="26">
        <v>46.84</v>
      </c>
      <c r="E290" s="26">
        <f t="shared" si="5"/>
        <v>14139.639999999994</v>
      </c>
    </row>
    <row r="291" spans="1:5" x14ac:dyDescent="0.2">
      <c r="B291" s="31">
        <v>41899</v>
      </c>
      <c r="C291" s="27" t="s">
        <v>1</v>
      </c>
      <c r="D291" s="26">
        <v>33.409999999999997</v>
      </c>
      <c r="E291" s="26">
        <f t="shared" si="5"/>
        <v>14173.049999999994</v>
      </c>
    </row>
    <row r="292" spans="1:5" x14ac:dyDescent="0.2">
      <c r="B292" s="31">
        <v>41900</v>
      </c>
      <c r="C292" s="27" t="s">
        <v>2</v>
      </c>
      <c r="D292" s="26">
        <v>24.05</v>
      </c>
      <c r="E292" s="26">
        <f t="shared" si="5"/>
        <v>14197.099999999993</v>
      </c>
    </row>
    <row r="293" spans="1:5" x14ac:dyDescent="0.2">
      <c r="B293" s="31">
        <v>41901</v>
      </c>
      <c r="C293" s="27" t="s">
        <v>3</v>
      </c>
      <c r="D293" s="26">
        <v>26.99</v>
      </c>
      <c r="E293" s="26">
        <f t="shared" si="5"/>
        <v>14224.089999999993</v>
      </c>
    </row>
    <row r="294" spans="1:5" x14ac:dyDescent="0.2">
      <c r="B294" s="31">
        <v>41902</v>
      </c>
      <c r="C294" s="27" t="s">
        <v>4</v>
      </c>
      <c r="D294" s="26">
        <v>45.16</v>
      </c>
      <c r="E294" s="26">
        <f t="shared" si="5"/>
        <v>14269.249999999993</v>
      </c>
    </row>
    <row r="295" spans="1:5" x14ac:dyDescent="0.2">
      <c r="B295" s="31">
        <v>41903</v>
      </c>
      <c r="C295" s="27" t="s">
        <v>5</v>
      </c>
      <c r="D295" s="26">
        <v>21.58</v>
      </c>
      <c r="E295" s="26">
        <f t="shared" si="5"/>
        <v>14290.829999999993</v>
      </c>
    </row>
    <row r="296" spans="1:5" x14ac:dyDescent="0.2">
      <c r="A296" s="27">
        <v>39</v>
      </c>
      <c r="B296" s="31">
        <v>41904</v>
      </c>
      <c r="C296" s="27" t="s">
        <v>6</v>
      </c>
      <c r="D296" s="26">
        <v>53.81</v>
      </c>
      <c r="E296" s="26">
        <f t="shared" si="5"/>
        <v>14344.639999999992</v>
      </c>
    </row>
    <row r="297" spans="1:5" x14ac:dyDescent="0.2">
      <c r="B297" s="31">
        <v>41905</v>
      </c>
      <c r="C297" s="27" t="s">
        <v>0</v>
      </c>
      <c r="D297" s="26">
        <v>41.67</v>
      </c>
      <c r="E297" s="26">
        <f t="shared" si="5"/>
        <v>14386.309999999992</v>
      </c>
    </row>
    <row r="298" spans="1:5" x14ac:dyDescent="0.2">
      <c r="B298" s="31">
        <v>41906</v>
      </c>
      <c r="C298" s="27" t="s">
        <v>1</v>
      </c>
      <c r="D298" s="26">
        <v>43.76</v>
      </c>
      <c r="E298" s="26">
        <f t="shared" si="5"/>
        <v>14430.069999999992</v>
      </c>
    </row>
    <row r="299" spans="1:5" x14ac:dyDescent="0.2">
      <c r="B299" s="31">
        <v>41907</v>
      </c>
      <c r="C299" s="27" t="s">
        <v>2</v>
      </c>
      <c r="D299" s="26">
        <v>34.65</v>
      </c>
      <c r="E299" s="26">
        <f t="shared" si="5"/>
        <v>14464.719999999992</v>
      </c>
    </row>
    <row r="300" spans="1:5" x14ac:dyDescent="0.2">
      <c r="B300" s="31">
        <v>41908</v>
      </c>
      <c r="C300" s="27" t="s">
        <v>3</v>
      </c>
      <c r="D300" s="26">
        <v>52.12</v>
      </c>
      <c r="E300" s="26">
        <f t="shared" si="5"/>
        <v>14516.839999999993</v>
      </c>
    </row>
    <row r="301" spans="1:5" x14ac:dyDescent="0.2">
      <c r="B301" s="31">
        <v>41909</v>
      </c>
      <c r="C301" s="27" t="s">
        <v>4</v>
      </c>
      <c r="D301" s="26">
        <v>47.63</v>
      </c>
      <c r="E301" s="26">
        <f t="shared" si="5"/>
        <v>14564.469999999992</v>
      </c>
    </row>
    <row r="302" spans="1:5" x14ac:dyDescent="0.2">
      <c r="B302" s="31">
        <v>41910</v>
      </c>
      <c r="C302" s="27" t="s">
        <v>5</v>
      </c>
      <c r="D302" s="26">
        <v>37.450000000000003</v>
      </c>
      <c r="E302" s="26">
        <f t="shared" si="5"/>
        <v>14601.919999999993</v>
      </c>
    </row>
    <row r="303" spans="1:5" x14ac:dyDescent="0.2">
      <c r="A303" s="27">
        <v>40</v>
      </c>
      <c r="B303" s="31">
        <v>41911</v>
      </c>
      <c r="C303" s="27" t="s">
        <v>6</v>
      </c>
      <c r="D303" s="26">
        <v>40.39</v>
      </c>
      <c r="E303" s="26">
        <f t="shared" si="5"/>
        <v>14642.309999999992</v>
      </c>
    </row>
    <row r="304" spans="1:5" x14ac:dyDescent="0.2">
      <c r="B304" s="31">
        <v>41912</v>
      </c>
      <c r="C304" s="27" t="s">
        <v>0</v>
      </c>
      <c r="D304" s="26">
        <v>33.520000000000003</v>
      </c>
      <c r="E304" s="26">
        <f t="shared" si="5"/>
        <v>14675.829999999993</v>
      </c>
    </row>
    <row r="305" spans="1:5" x14ac:dyDescent="0.2">
      <c r="B305" s="31">
        <v>41913</v>
      </c>
      <c r="C305" s="27" t="s">
        <v>1</v>
      </c>
      <c r="D305" s="26">
        <v>54.04</v>
      </c>
      <c r="E305" s="26">
        <f t="shared" si="5"/>
        <v>14729.869999999994</v>
      </c>
    </row>
    <row r="306" spans="1:5" x14ac:dyDescent="0.2">
      <c r="B306" s="31">
        <v>41914</v>
      </c>
      <c r="C306" s="27" t="s">
        <v>2</v>
      </c>
      <c r="D306" s="26">
        <v>33.869999999999997</v>
      </c>
      <c r="E306" s="26">
        <f t="shared" si="5"/>
        <v>14763.739999999994</v>
      </c>
    </row>
    <row r="307" spans="1:5" x14ac:dyDescent="0.2">
      <c r="B307" s="31">
        <v>41915</v>
      </c>
      <c r="C307" s="27" t="s">
        <v>3</v>
      </c>
      <c r="D307" s="26">
        <v>54.46</v>
      </c>
      <c r="E307" s="26">
        <f t="shared" si="5"/>
        <v>14818.199999999993</v>
      </c>
    </row>
    <row r="308" spans="1:5" x14ac:dyDescent="0.2">
      <c r="B308" s="31">
        <v>41916</v>
      </c>
      <c r="C308" s="27" t="s">
        <v>4</v>
      </c>
      <c r="D308" s="26">
        <v>53.39</v>
      </c>
      <c r="E308" s="26">
        <f t="shared" si="5"/>
        <v>14871.589999999993</v>
      </c>
    </row>
    <row r="309" spans="1:5" x14ac:dyDescent="0.2">
      <c r="B309" s="31">
        <v>41917</v>
      </c>
      <c r="C309" s="27" t="s">
        <v>5</v>
      </c>
      <c r="D309" s="26">
        <v>63.11</v>
      </c>
      <c r="E309" s="26">
        <f t="shared" si="5"/>
        <v>14934.699999999993</v>
      </c>
    </row>
    <row r="310" spans="1:5" x14ac:dyDescent="0.2">
      <c r="A310" s="27">
        <v>41</v>
      </c>
      <c r="B310" s="31">
        <v>41918</v>
      </c>
      <c r="C310" s="27" t="s">
        <v>6</v>
      </c>
      <c r="D310" s="26">
        <v>31.45</v>
      </c>
      <c r="E310" s="26">
        <f t="shared" si="5"/>
        <v>14966.149999999994</v>
      </c>
    </row>
    <row r="311" spans="1:5" x14ac:dyDescent="0.2">
      <c r="B311" s="31">
        <v>41919</v>
      </c>
      <c r="C311" s="27" t="s">
        <v>0</v>
      </c>
      <c r="D311" s="26">
        <v>35.909999999999997</v>
      </c>
      <c r="E311" s="26">
        <f t="shared" si="5"/>
        <v>15002.059999999994</v>
      </c>
    </row>
    <row r="312" spans="1:5" x14ac:dyDescent="0.2">
      <c r="B312" s="31">
        <v>41920</v>
      </c>
      <c r="C312" s="27" t="s">
        <v>1</v>
      </c>
      <c r="D312" s="26">
        <v>43.24</v>
      </c>
      <c r="E312" s="26">
        <f t="shared" si="5"/>
        <v>15045.299999999994</v>
      </c>
    </row>
    <row r="313" spans="1:5" x14ac:dyDescent="0.2">
      <c r="B313" s="31">
        <v>41921</v>
      </c>
      <c r="C313" s="27" t="s">
        <v>2</v>
      </c>
      <c r="D313" s="26">
        <v>34.64</v>
      </c>
      <c r="E313" s="26">
        <f t="shared" si="5"/>
        <v>15079.939999999993</v>
      </c>
    </row>
    <row r="314" spans="1:5" x14ac:dyDescent="0.2">
      <c r="B314" s="31">
        <v>41922</v>
      </c>
      <c r="C314" s="27" t="s">
        <v>3</v>
      </c>
      <c r="D314" s="26">
        <v>43.1</v>
      </c>
      <c r="E314" s="26">
        <f t="shared" si="5"/>
        <v>15123.039999999994</v>
      </c>
    </row>
    <row r="315" spans="1:5" x14ac:dyDescent="0.2">
      <c r="B315" s="31">
        <v>41923</v>
      </c>
      <c r="C315" s="27" t="s">
        <v>4</v>
      </c>
      <c r="D315" s="26">
        <v>65.98</v>
      </c>
      <c r="E315" s="26">
        <f t="shared" si="5"/>
        <v>15189.019999999993</v>
      </c>
    </row>
    <row r="316" spans="1:5" x14ac:dyDescent="0.2">
      <c r="B316" s="31">
        <v>41924</v>
      </c>
      <c r="C316" s="27" t="s">
        <v>5</v>
      </c>
      <c r="D316" s="26">
        <v>39.380000000000003</v>
      </c>
      <c r="E316" s="26">
        <f t="shared" ref="E316:E379" si="6">E315+D316</f>
        <v>15228.399999999992</v>
      </c>
    </row>
    <row r="317" spans="1:5" x14ac:dyDescent="0.2">
      <c r="A317" s="27">
        <v>42</v>
      </c>
      <c r="B317" s="31">
        <v>41925</v>
      </c>
      <c r="C317" s="27" t="s">
        <v>6</v>
      </c>
      <c r="D317" s="26">
        <v>38.64</v>
      </c>
      <c r="E317" s="26">
        <f t="shared" si="6"/>
        <v>15267.039999999992</v>
      </c>
    </row>
    <row r="318" spans="1:5" x14ac:dyDescent="0.2">
      <c r="B318" s="31">
        <v>41926</v>
      </c>
      <c r="C318" s="27" t="s">
        <v>0</v>
      </c>
      <c r="D318" s="26">
        <v>42.99</v>
      </c>
      <c r="E318" s="26">
        <f t="shared" si="6"/>
        <v>15310.029999999992</v>
      </c>
    </row>
    <row r="319" spans="1:5" x14ac:dyDescent="0.2">
      <c r="B319" s="31">
        <v>41927</v>
      </c>
      <c r="C319" s="27" t="s">
        <v>1</v>
      </c>
      <c r="D319" s="26">
        <v>74.03</v>
      </c>
      <c r="E319" s="26">
        <f t="shared" si="6"/>
        <v>15384.059999999992</v>
      </c>
    </row>
    <row r="320" spans="1:5" x14ac:dyDescent="0.2">
      <c r="B320" s="31">
        <v>41928</v>
      </c>
      <c r="C320" s="27" t="s">
        <v>2</v>
      </c>
      <c r="D320" s="26">
        <v>43</v>
      </c>
      <c r="E320" s="26">
        <f t="shared" si="6"/>
        <v>15427.059999999992</v>
      </c>
    </row>
    <row r="321" spans="1:5" x14ac:dyDescent="0.2">
      <c r="B321" s="31">
        <v>41929</v>
      </c>
      <c r="C321" s="27" t="s">
        <v>3</v>
      </c>
      <c r="D321" s="26">
        <v>59.29</v>
      </c>
      <c r="E321" s="26">
        <f t="shared" si="6"/>
        <v>15486.349999999993</v>
      </c>
    </row>
    <row r="322" spans="1:5" x14ac:dyDescent="0.2">
      <c r="B322" s="31">
        <v>41930</v>
      </c>
      <c r="C322" s="27" t="s">
        <v>4</v>
      </c>
      <c r="D322" s="26">
        <v>63.21</v>
      </c>
      <c r="E322" s="26">
        <f t="shared" si="6"/>
        <v>15549.559999999992</v>
      </c>
    </row>
    <row r="323" spans="1:5" x14ac:dyDescent="0.2">
      <c r="B323" s="31">
        <v>41931</v>
      </c>
      <c r="C323" s="27" t="s">
        <v>5</v>
      </c>
      <c r="D323" s="26">
        <v>43.46</v>
      </c>
      <c r="E323" s="26">
        <f t="shared" si="6"/>
        <v>15593.019999999991</v>
      </c>
    </row>
    <row r="324" spans="1:5" x14ac:dyDescent="0.2">
      <c r="A324" s="27">
        <v>43</v>
      </c>
      <c r="B324" s="31">
        <v>41932</v>
      </c>
      <c r="C324" s="27" t="s">
        <v>6</v>
      </c>
      <c r="D324" s="26">
        <v>48.83</v>
      </c>
      <c r="E324" s="26">
        <f t="shared" si="6"/>
        <v>15641.849999999991</v>
      </c>
    </row>
    <row r="325" spans="1:5" x14ac:dyDescent="0.2">
      <c r="B325" s="31">
        <v>41933</v>
      </c>
      <c r="C325" s="27" t="s">
        <v>0</v>
      </c>
      <c r="D325" s="26">
        <v>79.28</v>
      </c>
      <c r="E325" s="26">
        <f t="shared" si="6"/>
        <v>15721.129999999992</v>
      </c>
    </row>
    <row r="326" spans="1:5" x14ac:dyDescent="0.2">
      <c r="B326" s="31">
        <v>41934</v>
      </c>
      <c r="C326" s="27" t="s">
        <v>1</v>
      </c>
      <c r="D326" s="26">
        <v>98.38</v>
      </c>
      <c r="E326" s="26">
        <f t="shared" si="6"/>
        <v>15819.509999999991</v>
      </c>
    </row>
    <row r="327" spans="1:5" x14ac:dyDescent="0.2">
      <c r="B327" s="31">
        <v>41935</v>
      </c>
      <c r="C327" s="27" t="s">
        <v>2</v>
      </c>
      <c r="D327" s="26">
        <v>72.94</v>
      </c>
      <c r="E327" s="26">
        <f t="shared" si="6"/>
        <v>15892.449999999992</v>
      </c>
    </row>
    <row r="328" spans="1:5" x14ac:dyDescent="0.2">
      <c r="B328" s="31">
        <v>41936</v>
      </c>
      <c r="C328" s="27" t="s">
        <v>3</v>
      </c>
      <c r="D328" s="26">
        <v>85.52</v>
      </c>
      <c r="E328" s="26">
        <f t="shared" si="6"/>
        <v>15977.969999999992</v>
      </c>
    </row>
    <row r="329" spans="1:5" x14ac:dyDescent="0.2">
      <c r="B329" s="31">
        <v>41937</v>
      </c>
      <c r="C329" s="27" t="s">
        <v>4</v>
      </c>
      <c r="D329" s="26">
        <v>45.55</v>
      </c>
      <c r="E329" s="26">
        <f t="shared" si="6"/>
        <v>16023.519999999991</v>
      </c>
    </row>
    <row r="330" spans="1:5" x14ac:dyDescent="0.2">
      <c r="B330" s="31">
        <v>41938</v>
      </c>
      <c r="C330" s="27" t="s">
        <v>5</v>
      </c>
      <c r="D330" s="26">
        <v>54.55</v>
      </c>
      <c r="E330" s="26">
        <f t="shared" si="6"/>
        <v>16078.069999999991</v>
      </c>
    </row>
    <row r="331" spans="1:5" x14ac:dyDescent="0.2">
      <c r="A331" s="27">
        <v>44</v>
      </c>
      <c r="B331" s="31">
        <v>41939</v>
      </c>
      <c r="C331" s="27" t="s">
        <v>6</v>
      </c>
      <c r="D331" s="26">
        <v>41.16</v>
      </c>
      <c r="E331" s="26">
        <f t="shared" si="6"/>
        <v>16119.22999999999</v>
      </c>
    </row>
    <row r="332" spans="1:5" x14ac:dyDescent="0.2">
      <c r="B332" s="31">
        <v>41940</v>
      </c>
      <c r="C332" s="27" t="s">
        <v>0</v>
      </c>
      <c r="D332" s="26">
        <v>55.05</v>
      </c>
      <c r="E332" s="26">
        <f t="shared" si="6"/>
        <v>16174.27999999999</v>
      </c>
    </row>
    <row r="333" spans="1:5" x14ac:dyDescent="0.2">
      <c r="B333" s="31">
        <v>41941</v>
      </c>
      <c r="C333" s="27" t="s">
        <v>1</v>
      </c>
      <c r="D333" s="26">
        <v>50.34</v>
      </c>
      <c r="E333" s="26">
        <f t="shared" si="6"/>
        <v>16224.61999999999</v>
      </c>
    </row>
    <row r="334" spans="1:5" x14ac:dyDescent="0.2">
      <c r="B334" s="31">
        <v>41942</v>
      </c>
      <c r="C334" s="27" t="s">
        <v>2</v>
      </c>
      <c r="D334" s="26">
        <v>36.340000000000003</v>
      </c>
      <c r="E334" s="26">
        <f t="shared" si="6"/>
        <v>16260.95999999999</v>
      </c>
    </row>
    <row r="335" spans="1:5" x14ac:dyDescent="0.2">
      <c r="B335" s="31">
        <v>41943</v>
      </c>
      <c r="C335" s="27" t="s">
        <v>3</v>
      </c>
      <c r="D335" s="26">
        <v>47.71</v>
      </c>
      <c r="E335" s="26">
        <f t="shared" si="6"/>
        <v>16308.669999999989</v>
      </c>
    </row>
    <row r="336" spans="1:5" x14ac:dyDescent="0.2">
      <c r="B336" s="31">
        <v>41944</v>
      </c>
      <c r="C336" s="27" t="s">
        <v>4</v>
      </c>
      <c r="D336" s="26">
        <v>90.34</v>
      </c>
      <c r="E336" s="26">
        <f t="shared" si="6"/>
        <v>16399.009999999987</v>
      </c>
    </row>
    <row r="337" spans="1:5" x14ac:dyDescent="0.2">
      <c r="B337" s="31">
        <v>41945</v>
      </c>
      <c r="C337" s="27" t="s">
        <v>5</v>
      </c>
      <c r="D337" s="26">
        <v>61.74</v>
      </c>
      <c r="E337" s="26">
        <f t="shared" si="6"/>
        <v>16460.749999999989</v>
      </c>
    </row>
    <row r="338" spans="1:5" x14ac:dyDescent="0.2">
      <c r="A338" s="27">
        <v>45</v>
      </c>
      <c r="B338" s="31">
        <v>41946</v>
      </c>
      <c r="C338" s="27" t="s">
        <v>6</v>
      </c>
      <c r="D338" s="26">
        <v>43.81</v>
      </c>
      <c r="E338" s="26">
        <f t="shared" si="6"/>
        <v>16504.55999999999</v>
      </c>
    </row>
    <row r="339" spans="1:5" x14ac:dyDescent="0.2">
      <c r="B339" s="31">
        <v>41947</v>
      </c>
      <c r="C339" s="27" t="s">
        <v>0</v>
      </c>
      <c r="D339" s="26">
        <v>55</v>
      </c>
      <c r="E339" s="26">
        <f t="shared" si="6"/>
        <v>16559.55999999999</v>
      </c>
    </row>
    <row r="340" spans="1:5" x14ac:dyDescent="0.2">
      <c r="B340" s="31">
        <v>41948</v>
      </c>
      <c r="C340" s="27" t="s">
        <v>1</v>
      </c>
      <c r="D340" s="26">
        <v>46.74</v>
      </c>
      <c r="E340" s="26">
        <f t="shared" si="6"/>
        <v>16606.299999999992</v>
      </c>
    </row>
    <row r="341" spans="1:5" x14ac:dyDescent="0.2">
      <c r="B341" s="31">
        <v>41949</v>
      </c>
      <c r="C341" s="27" t="s">
        <v>2</v>
      </c>
      <c r="D341" s="26">
        <v>83.46</v>
      </c>
      <c r="E341" s="26">
        <f t="shared" si="6"/>
        <v>16689.759999999991</v>
      </c>
    </row>
    <row r="342" spans="1:5" x14ac:dyDescent="0.2">
      <c r="B342" s="31">
        <v>41950</v>
      </c>
      <c r="C342" s="27" t="s">
        <v>3</v>
      </c>
      <c r="D342" s="26">
        <v>82.21</v>
      </c>
      <c r="E342" s="26">
        <f t="shared" si="6"/>
        <v>16771.96999999999</v>
      </c>
    </row>
    <row r="343" spans="1:5" x14ac:dyDescent="0.2">
      <c r="B343" s="31">
        <v>41951</v>
      </c>
      <c r="C343" s="27" t="s">
        <v>4</v>
      </c>
      <c r="D343" s="26">
        <v>81.2</v>
      </c>
      <c r="E343" s="26">
        <f t="shared" si="6"/>
        <v>16853.169999999991</v>
      </c>
    </row>
    <row r="344" spans="1:5" x14ac:dyDescent="0.2">
      <c r="B344" s="31">
        <v>41952</v>
      </c>
      <c r="C344" s="27" t="s">
        <v>5</v>
      </c>
      <c r="D344" s="26">
        <v>48.47</v>
      </c>
      <c r="E344" s="26">
        <f t="shared" si="6"/>
        <v>16901.639999999992</v>
      </c>
    </row>
    <row r="345" spans="1:5" x14ac:dyDescent="0.2">
      <c r="A345" s="27">
        <v>46</v>
      </c>
      <c r="B345" s="31">
        <v>41953</v>
      </c>
      <c r="C345" s="27" t="s">
        <v>6</v>
      </c>
      <c r="D345" s="26">
        <v>47.06</v>
      </c>
      <c r="E345" s="26">
        <f t="shared" si="6"/>
        <v>16948.699999999993</v>
      </c>
    </row>
    <row r="346" spans="1:5" x14ac:dyDescent="0.2">
      <c r="B346" s="31">
        <v>41954</v>
      </c>
      <c r="C346" s="27" t="s">
        <v>0</v>
      </c>
      <c r="D346" s="26">
        <v>63.63</v>
      </c>
      <c r="E346" s="26">
        <f t="shared" si="6"/>
        <v>17012.329999999994</v>
      </c>
    </row>
    <row r="347" spans="1:5" x14ac:dyDescent="0.2">
      <c r="B347" s="31">
        <v>41955</v>
      </c>
      <c r="C347" s="27" t="s">
        <v>1</v>
      </c>
      <c r="D347" s="26">
        <v>37.659999999999997</v>
      </c>
      <c r="E347" s="26">
        <f t="shared" si="6"/>
        <v>17049.989999999994</v>
      </c>
    </row>
    <row r="348" spans="1:5" x14ac:dyDescent="0.2">
      <c r="B348" s="31">
        <v>41956</v>
      </c>
      <c r="C348" s="27" t="s">
        <v>2</v>
      </c>
      <c r="D348" s="26">
        <v>76.06</v>
      </c>
      <c r="E348" s="26">
        <f t="shared" si="6"/>
        <v>17126.049999999996</v>
      </c>
    </row>
    <row r="349" spans="1:5" x14ac:dyDescent="0.2">
      <c r="B349" s="31">
        <v>41957</v>
      </c>
      <c r="C349" s="27" t="s">
        <v>3</v>
      </c>
      <c r="D349" s="26">
        <v>69.92</v>
      </c>
      <c r="E349" s="26">
        <f t="shared" si="6"/>
        <v>17195.969999999994</v>
      </c>
    </row>
    <row r="350" spans="1:5" x14ac:dyDescent="0.2">
      <c r="B350" s="31">
        <v>41958</v>
      </c>
      <c r="C350" s="27" t="s">
        <v>4</v>
      </c>
      <c r="D350" s="26">
        <v>82.11</v>
      </c>
      <c r="E350" s="26">
        <f t="shared" si="6"/>
        <v>17278.079999999994</v>
      </c>
    </row>
    <row r="351" spans="1:5" x14ac:dyDescent="0.2">
      <c r="B351" s="31">
        <v>41959</v>
      </c>
      <c r="C351" s="27" t="s">
        <v>5</v>
      </c>
      <c r="D351" s="26">
        <v>58.01</v>
      </c>
      <c r="E351" s="26">
        <f t="shared" si="6"/>
        <v>17336.089999999993</v>
      </c>
    </row>
    <row r="352" spans="1:5" x14ac:dyDescent="0.2">
      <c r="A352" s="27">
        <v>47</v>
      </c>
      <c r="B352" s="31">
        <v>41960</v>
      </c>
      <c r="C352" s="27" t="s">
        <v>6</v>
      </c>
      <c r="D352" s="26">
        <v>56.48</v>
      </c>
      <c r="E352" s="26">
        <f t="shared" si="6"/>
        <v>17392.569999999992</v>
      </c>
    </row>
    <row r="353" spans="1:5" x14ac:dyDescent="0.2">
      <c r="B353" s="31">
        <v>41961</v>
      </c>
      <c r="C353" s="27" t="s">
        <v>0</v>
      </c>
      <c r="D353" s="26">
        <v>61.32</v>
      </c>
      <c r="E353" s="26">
        <f t="shared" si="6"/>
        <v>17453.889999999992</v>
      </c>
    </row>
    <row r="354" spans="1:5" x14ac:dyDescent="0.2">
      <c r="B354" s="31">
        <v>41962</v>
      </c>
      <c r="C354" s="27" t="s">
        <v>1</v>
      </c>
      <c r="D354" s="26">
        <v>70.19</v>
      </c>
      <c r="E354" s="26">
        <f t="shared" si="6"/>
        <v>17524.079999999991</v>
      </c>
    </row>
    <row r="355" spans="1:5" x14ac:dyDescent="0.2">
      <c r="B355" s="31">
        <v>41963</v>
      </c>
      <c r="C355" s="27" t="s">
        <v>2</v>
      </c>
      <c r="D355" s="26">
        <v>48.13</v>
      </c>
      <c r="E355" s="26">
        <f t="shared" si="6"/>
        <v>17572.209999999992</v>
      </c>
    </row>
    <row r="356" spans="1:5" x14ac:dyDescent="0.2">
      <c r="B356" s="31">
        <v>41964</v>
      </c>
      <c r="C356" s="27" t="s">
        <v>3</v>
      </c>
      <c r="D356" s="26">
        <v>77.260000000000005</v>
      </c>
      <c r="E356" s="26">
        <f t="shared" si="6"/>
        <v>17649.46999999999</v>
      </c>
    </row>
    <row r="357" spans="1:5" x14ac:dyDescent="0.2">
      <c r="B357" s="31">
        <v>41965</v>
      </c>
      <c r="C357" s="27" t="s">
        <v>4</v>
      </c>
      <c r="D357" s="26">
        <v>54</v>
      </c>
      <c r="E357" s="26">
        <f t="shared" si="6"/>
        <v>17703.46999999999</v>
      </c>
    </row>
    <row r="358" spans="1:5" x14ac:dyDescent="0.2">
      <c r="B358" s="31">
        <v>41966</v>
      </c>
      <c r="C358" s="27" t="s">
        <v>5</v>
      </c>
      <c r="D358" s="26">
        <v>60.18</v>
      </c>
      <c r="E358" s="26">
        <f t="shared" si="6"/>
        <v>17763.649999999991</v>
      </c>
    </row>
    <row r="359" spans="1:5" x14ac:dyDescent="0.2">
      <c r="A359" s="27">
        <v>48</v>
      </c>
      <c r="B359" s="31">
        <v>41967</v>
      </c>
      <c r="C359" s="27" t="s">
        <v>6</v>
      </c>
      <c r="D359" s="26">
        <v>51.04</v>
      </c>
      <c r="E359" s="26">
        <f t="shared" si="6"/>
        <v>17814.689999999991</v>
      </c>
    </row>
    <row r="360" spans="1:5" x14ac:dyDescent="0.2">
      <c r="B360" s="31">
        <v>41968</v>
      </c>
      <c r="C360" s="27" t="s">
        <v>0</v>
      </c>
      <c r="D360" s="26">
        <v>50.15</v>
      </c>
      <c r="E360" s="26">
        <f t="shared" si="6"/>
        <v>17864.839999999993</v>
      </c>
    </row>
    <row r="361" spans="1:5" x14ac:dyDescent="0.2">
      <c r="B361" s="31">
        <v>41969</v>
      </c>
      <c r="C361" s="27" t="s">
        <v>1</v>
      </c>
      <c r="D361" s="26">
        <v>62.87</v>
      </c>
      <c r="E361" s="26">
        <f t="shared" si="6"/>
        <v>17927.709999999992</v>
      </c>
    </row>
    <row r="362" spans="1:5" x14ac:dyDescent="0.2">
      <c r="B362" s="31">
        <v>41970</v>
      </c>
      <c r="C362" s="27" t="s">
        <v>2</v>
      </c>
      <c r="D362" s="26">
        <v>44.87</v>
      </c>
      <c r="E362" s="26">
        <f t="shared" si="6"/>
        <v>17972.579999999991</v>
      </c>
    </row>
    <row r="363" spans="1:5" x14ac:dyDescent="0.2">
      <c r="B363" s="31">
        <v>41971</v>
      </c>
      <c r="C363" s="27" t="s">
        <v>3</v>
      </c>
      <c r="D363" s="26">
        <v>51.5</v>
      </c>
      <c r="E363" s="26">
        <f t="shared" si="6"/>
        <v>18024.079999999991</v>
      </c>
    </row>
    <row r="364" spans="1:5" x14ac:dyDescent="0.2">
      <c r="B364" s="31">
        <v>41972</v>
      </c>
      <c r="C364" s="27" t="s">
        <v>4</v>
      </c>
      <c r="D364" s="26">
        <v>73.760000000000005</v>
      </c>
      <c r="E364" s="26">
        <f t="shared" si="6"/>
        <v>18097.839999999989</v>
      </c>
    </row>
    <row r="365" spans="1:5" x14ac:dyDescent="0.2">
      <c r="B365" s="31">
        <v>41973</v>
      </c>
      <c r="C365" s="27" t="s">
        <v>5</v>
      </c>
      <c r="D365" s="26">
        <v>58.3</v>
      </c>
      <c r="E365" s="26">
        <f t="shared" si="6"/>
        <v>18156.139999999989</v>
      </c>
    </row>
    <row r="366" spans="1:5" x14ac:dyDescent="0.2">
      <c r="A366" s="27">
        <v>49</v>
      </c>
      <c r="B366" s="31">
        <v>41974</v>
      </c>
      <c r="C366" s="27" t="s">
        <v>6</v>
      </c>
      <c r="D366" s="26">
        <v>65.319999999999993</v>
      </c>
      <c r="E366" s="26">
        <f t="shared" si="6"/>
        <v>18221.459999999988</v>
      </c>
    </row>
    <row r="367" spans="1:5" x14ac:dyDescent="0.2">
      <c r="B367" s="31">
        <v>41975</v>
      </c>
      <c r="C367" s="27" t="s">
        <v>0</v>
      </c>
      <c r="D367" s="26">
        <v>62.55</v>
      </c>
      <c r="E367" s="26">
        <f t="shared" si="6"/>
        <v>18284.009999999987</v>
      </c>
    </row>
    <row r="368" spans="1:5" x14ac:dyDescent="0.2">
      <c r="B368" s="31">
        <v>41976</v>
      </c>
      <c r="C368" s="27" t="s">
        <v>1</v>
      </c>
      <c r="D368" s="26">
        <v>50.2</v>
      </c>
      <c r="E368" s="26">
        <f t="shared" si="6"/>
        <v>18334.209999999988</v>
      </c>
    </row>
    <row r="369" spans="1:5" x14ac:dyDescent="0.2">
      <c r="B369" s="31">
        <v>41977</v>
      </c>
      <c r="C369" s="27" t="s">
        <v>2</v>
      </c>
      <c r="D369" s="26">
        <v>67.17</v>
      </c>
      <c r="E369" s="26">
        <f t="shared" si="6"/>
        <v>18401.379999999986</v>
      </c>
    </row>
    <row r="370" spans="1:5" x14ac:dyDescent="0.2">
      <c r="B370" s="31">
        <v>41978</v>
      </c>
      <c r="C370" s="27" t="s">
        <v>3</v>
      </c>
      <c r="D370" s="26">
        <v>47.6</v>
      </c>
      <c r="E370" s="26">
        <f t="shared" si="6"/>
        <v>18448.979999999985</v>
      </c>
    </row>
    <row r="371" spans="1:5" x14ac:dyDescent="0.2">
      <c r="B371" s="31">
        <v>41979</v>
      </c>
      <c r="C371" s="27" t="s">
        <v>4</v>
      </c>
      <c r="D371" s="26">
        <v>56.02</v>
      </c>
      <c r="E371" s="26">
        <f t="shared" si="6"/>
        <v>18504.999999999985</v>
      </c>
    </row>
    <row r="372" spans="1:5" x14ac:dyDescent="0.2">
      <c r="B372" s="31">
        <v>41980</v>
      </c>
      <c r="C372" s="27" t="s">
        <v>5</v>
      </c>
      <c r="D372" s="26">
        <v>57.35</v>
      </c>
      <c r="E372" s="26">
        <f t="shared" si="6"/>
        <v>18562.349999999984</v>
      </c>
    </row>
    <row r="373" spans="1:5" x14ac:dyDescent="0.2">
      <c r="A373" s="27">
        <v>50</v>
      </c>
      <c r="B373" s="31">
        <v>41981</v>
      </c>
      <c r="C373" s="27" t="s">
        <v>6</v>
      </c>
      <c r="D373" s="26">
        <v>50.73</v>
      </c>
      <c r="E373" s="26">
        <f t="shared" si="6"/>
        <v>18613.079999999984</v>
      </c>
    </row>
    <row r="374" spans="1:5" x14ac:dyDescent="0.2">
      <c r="B374" s="31">
        <v>41982</v>
      </c>
      <c r="C374" s="27" t="s">
        <v>0</v>
      </c>
      <c r="D374" s="26">
        <v>67.400000000000006</v>
      </c>
      <c r="E374" s="26">
        <f t="shared" si="6"/>
        <v>18680.479999999985</v>
      </c>
    </row>
    <row r="375" spans="1:5" x14ac:dyDescent="0.2">
      <c r="B375" s="31">
        <v>41983</v>
      </c>
      <c r="C375" s="27" t="s">
        <v>1</v>
      </c>
      <c r="D375" s="26">
        <v>47.11</v>
      </c>
      <c r="E375" s="26">
        <f t="shared" si="6"/>
        <v>18727.589999999986</v>
      </c>
    </row>
    <row r="376" spans="1:5" x14ac:dyDescent="0.2">
      <c r="B376" s="31">
        <v>41984</v>
      </c>
      <c r="C376" s="27" t="s">
        <v>2</v>
      </c>
      <c r="D376" s="26">
        <v>50.77</v>
      </c>
      <c r="E376" s="26">
        <f t="shared" si="6"/>
        <v>18778.359999999986</v>
      </c>
    </row>
    <row r="377" spans="1:5" x14ac:dyDescent="0.2">
      <c r="B377" s="31">
        <v>41985</v>
      </c>
      <c r="C377" s="27" t="s">
        <v>3</v>
      </c>
      <c r="D377" s="26">
        <v>47.02</v>
      </c>
      <c r="E377" s="26">
        <f t="shared" si="6"/>
        <v>18825.379999999986</v>
      </c>
    </row>
    <row r="378" spans="1:5" x14ac:dyDescent="0.2">
      <c r="B378" s="31">
        <v>41986</v>
      </c>
      <c r="C378" s="27" t="s">
        <v>4</v>
      </c>
      <c r="D378" s="26">
        <v>77.95</v>
      </c>
      <c r="E378" s="26">
        <f t="shared" si="6"/>
        <v>18903.329999999987</v>
      </c>
    </row>
    <row r="379" spans="1:5" x14ac:dyDescent="0.2">
      <c r="B379" s="31">
        <v>41987</v>
      </c>
      <c r="C379" s="27" t="s">
        <v>5</v>
      </c>
      <c r="D379" s="26">
        <v>53</v>
      </c>
      <c r="E379" s="26">
        <f t="shared" si="6"/>
        <v>18956.329999999987</v>
      </c>
    </row>
    <row r="380" spans="1:5" x14ac:dyDescent="0.2">
      <c r="A380" s="27">
        <v>51</v>
      </c>
      <c r="B380" s="31">
        <v>41988</v>
      </c>
      <c r="C380" s="27" t="s">
        <v>6</v>
      </c>
      <c r="D380" s="26">
        <v>51.14</v>
      </c>
      <c r="E380" s="26">
        <f t="shared" ref="E380:E443" si="7">E379+D380</f>
        <v>19007.469999999987</v>
      </c>
    </row>
    <row r="381" spans="1:5" x14ac:dyDescent="0.2">
      <c r="B381" s="31">
        <v>41989</v>
      </c>
      <c r="C381" s="27" t="s">
        <v>0</v>
      </c>
      <c r="D381" s="26">
        <v>62.13</v>
      </c>
      <c r="E381" s="26">
        <f t="shared" si="7"/>
        <v>19069.599999999988</v>
      </c>
    </row>
    <row r="382" spans="1:5" x14ac:dyDescent="0.2">
      <c r="B382" s="31">
        <v>41990</v>
      </c>
      <c r="C382" s="27" t="s">
        <v>1</v>
      </c>
      <c r="D382" s="26">
        <v>47.81</v>
      </c>
      <c r="E382" s="26">
        <f t="shared" si="7"/>
        <v>19117.409999999989</v>
      </c>
    </row>
    <row r="383" spans="1:5" x14ac:dyDescent="0.2">
      <c r="B383" s="31">
        <v>41991</v>
      </c>
      <c r="C383" s="27" t="s">
        <v>2</v>
      </c>
      <c r="D383" s="26">
        <v>59.91</v>
      </c>
      <c r="E383" s="26">
        <f t="shared" si="7"/>
        <v>19177.319999999989</v>
      </c>
    </row>
    <row r="384" spans="1:5" x14ac:dyDescent="0.2">
      <c r="B384" s="31">
        <v>41992</v>
      </c>
      <c r="C384" s="27" t="s">
        <v>3</v>
      </c>
      <c r="D384" s="26">
        <v>71.7</v>
      </c>
      <c r="E384" s="26">
        <f t="shared" si="7"/>
        <v>19249.01999999999</v>
      </c>
    </row>
    <row r="385" spans="1:5" x14ac:dyDescent="0.2">
      <c r="B385" s="31">
        <v>41993</v>
      </c>
      <c r="C385" s="27" t="s">
        <v>4</v>
      </c>
      <c r="D385" s="26">
        <v>55.54</v>
      </c>
      <c r="E385" s="26">
        <f t="shared" si="7"/>
        <v>19304.55999999999</v>
      </c>
    </row>
    <row r="386" spans="1:5" x14ac:dyDescent="0.2">
      <c r="B386" s="31">
        <v>41994</v>
      </c>
      <c r="C386" s="27" t="s">
        <v>5</v>
      </c>
      <c r="D386" s="26">
        <v>89.54</v>
      </c>
      <c r="E386" s="26">
        <f t="shared" si="7"/>
        <v>19394.099999999991</v>
      </c>
    </row>
    <row r="387" spans="1:5" x14ac:dyDescent="0.2">
      <c r="A387" s="27">
        <v>52</v>
      </c>
      <c r="B387" s="31">
        <v>41995</v>
      </c>
      <c r="C387" s="27" t="s">
        <v>6</v>
      </c>
      <c r="D387" s="26">
        <v>74.92</v>
      </c>
      <c r="E387" s="26">
        <f t="shared" si="7"/>
        <v>19469.01999999999</v>
      </c>
    </row>
    <row r="388" spans="1:5" x14ac:dyDescent="0.2">
      <c r="B388" s="31">
        <v>41996</v>
      </c>
      <c r="C388" s="27" t="s">
        <v>0</v>
      </c>
      <c r="D388" s="26">
        <v>87.67</v>
      </c>
      <c r="E388" s="26">
        <f t="shared" si="7"/>
        <v>19556.689999999988</v>
      </c>
    </row>
    <row r="389" spans="1:5" x14ac:dyDescent="0.2">
      <c r="B389" s="31">
        <v>41997</v>
      </c>
      <c r="C389" s="27" t="s">
        <v>1</v>
      </c>
      <c r="D389" s="26">
        <v>106.46</v>
      </c>
      <c r="E389" s="26">
        <f t="shared" si="7"/>
        <v>19663.149999999987</v>
      </c>
    </row>
    <row r="390" spans="1:5" x14ac:dyDescent="0.2">
      <c r="B390" s="31">
        <v>41998</v>
      </c>
      <c r="C390" s="27" t="s">
        <v>2</v>
      </c>
      <c r="D390" s="26">
        <v>104.64</v>
      </c>
      <c r="E390" s="26">
        <f t="shared" si="7"/>
        <v>19767.789999999986</v>
      </c>
    </row>
    <row r="391" spans="1:5" x14ac:dyDescent="0.2">
      <c r="B391" s="31">
        <v>41999</v>
      </c>
      <c r="C391" s="27" t="s">
        <v>3</v>
      </c>
      <c r="D391" s="26">
        <v>71.27</v>
      </c>
      <c r="E391" s="26">
        <f t="shared" si="7"/>
        <v>19839.059999999987</v>
      </c>
    </row>
    <row r="392" spans="1:5" x14ac:dyDescent="0.2">
      <c r="B392" s="31">
        <v>42000</v>
      </c>
      <c r="C392" s="27" t="s">
        <v>4</v>
      </c>
      <c r="D392" s="26">
        <v>92.01</v>
      </c>
      <c r="E392" s="26">
        <f t="shared" si="7"/>
        <v>19931.069999999985</v>
      </c>
    </row>
    <row r="393" spans="1:5" x14ac:dyDescent="0.2">
      <c r="B393" s="31">
        <v>42001</v>
      </c>
      <c r="C393" s="27" t="s">
        <v>5</v>
      </c>
      <c r="D393" s="26">
        <v>109.29</v>
      </c>
      <c r="E393" s="26">
        <f t="shared" si="7"/>
        <v>20040.359999999986</v>
      </c>
    </row>
    <row r="394" spans="1:5" x14ac:dyDescent="0.2">
      <c r="A394" s="27">
        <v>1</v>
      </c>
      <c r="B394" s="31">
        <v>42002</v>
      </c>
      <c r="C394" s="27" t="s">
        <v>6</v>
      </c>
      <c r="D394" s="26">
        <v>86.26</v>
      </c>
      <c r="E394" s="26">
        <f t="shared" si="7"/>
        <v>20126.619999999984</v>
      </c>
    </row>
    <row r="395" spans="1:5" x14ac:dyDescent="0.2">
      <c r="B395" s="31">
        <v>42003</v>
      </c>
      <c r="C395" s="27" t="s">
        <v>0</v>
      </c>
      <c r="D395" s="26">
        <v>110.78</v>
      </c>
      <c r="E395" s="26">
        <f t="shared" si="7"/>
        <v>20237.399999999983</v>
      </c>
    </row>
    <row r="396" spans="1:5" x14ac:dyDescent="0.2">
      <c r="B396" s="31">
        <v>42004</v>
      </c>
      <c r="C396" s="27" t="s">
        <v>1</v>
      </c>
      <c r="D396" s="26">
        <v>39.03</v>
      </c>
      <c r="E396" s="26">
        <f t="shared" si="7"/>
        <v>20276.429999999982</v>
      </c>
    </row>
    <row r="397" spans="1:5" x14ac:dyDescent="0.2">
      <c r="B397" s="31">
        <v>42005</v>
      </c>
      <c r="C397" s="27" t="s">
        <v>2</v>
      </c>
      <c r="D397" s="26">
        <v>43.24</v>
      </c>
      <c r="E397" s="26">
        <f t="shared" si="7"/>
        <v>20319.669999999984</v>
      </c>
    </row>
    <row r="398" spans="1:5" x14ac:dyDescent="0.2">
      <c r="B398" s="31">
        <v>42006</v>
      </c>
      <c r="C398" s="27" t="s">
        <v>3</v>
      </c>
      <c r="D398" s="26">
        <v>60.73</v>
      </c>
      <c r="E398" s="26">
        <f t="shared" si="7"/>
        <v>20380.399999999983</v>
      </c>
    </row>
    <row r="399" spans="1:5" x14ac:dyDescent="0.2">
      <c r="B399" s="31">
        <v>42007</v>
      </c>
      <c r="C399" s="27" t="s">
        <v>4</v>
      </c>
      <c r="D399" s="26">
        <v>53.83</v>
      </c>
      <c r="E399" s="26">
        <f t="shared" si="7"/>
        <v>20434.229999999985</v>
      </c>
    </row>
    <row r="400" spans="1:5" x14ac:dyDescent="0.2">
      <c r="B400" s="31">
        <v>42008</v>
      </c>
      <c r="C400" s="27" t="s">
        <v>5</v>
      </c>
      <c r="D400" s="26">
        <v>111.94</v>
      </c>
      <c r="E400" s="26">
        <f t="shared" si="7"/>
        <v>20546.169999999984</v>
      </c>
    </row>
    <row r="401" spans="1:5" x14ac:dyDescent="0.2">
      <c r="A401" s="27">
        <v>2</v>
      </c>
      <c r="B401" s="31">
        <v>42009</v>
      </c>
      <c r="C401" s="27" t="s">
        <v>6</v>
      </c>
      <c r="D401" s="26">
        <v>91.55</v>
      </c>
      <c r="E401" s="26">
        <f t="shared" si="7"/>
        <v>20637.719999999983</v>
      </c>
    </row>
    <row r="402" spans="1:5" x14ac:dyDescent="0.2">
      <c r="B402" s="31">
        <v>42010</v>
      </c>
      <c r="C402" s="27" t="s">
        <v>0</v>
      </c>
      <c r="D402" s="26">
        <v>90.03</v>
      </c>
      <c r="E402" s="26">
        <f t="shared" si="7"/>
        <v>20727.749999999982</v>
      </c>
    </row>
    <row r="403" spans="1:5" x14ac:dyDescent="0.2">
      <c r="B403" s="31">
        <v>42011</v>
      </c>
      <c r="C403" s="27" t="s">
        <v>1</v>
      </c>
      <c r="D403" s="26">
        <v>89.29</v>
      </c>
      <c r="E403" s="26">
        <f t="shared" si="7"/>
        <v>20817.039999999983</v>
      </c>
    </row>
    <row r="404" spans="1:5" x14ac:dyDescent="0.2">
      <c r="B404" s="31">
        <v>42012</v>
      </c>
      <c r="C404" s="27" t="s">
        <v>2</v>
      </c>
      <c r="D404" s="26">
        <v>73.81</v>
      </c>
      <c r="E404" s="26">
        <f t="shared" si="7"/>
        <v>20890.849999999984</v>
      </c>
    </row>
    <row r="405" spans="1:5" x14ac:dyDescent="0.2">
      <c r="B405" s="31">
        <v>42013</v>
      </c>
      <c r="C405" s="27" t="s">
        <v>3</v>
      </c>
      <c r="D405" s="26">
        <v>94.06</v>
      </c>
      <c r="E405" s="26">
        <f t="shared" si="7"/>
        <v>20984.909999999985</v>
      </c>
    </row>
    <row r="406" spans="1:5" x14ac:dyDescent="0.2">
      <c r="B406" s="31">
        <v>42014</v>
      </c>
      <c r="C406" s="27" t="s">
        <v>4</v>
      </c>
      <c r="D406" s="26">
        <v>93.74</v>
      </c>
      <c r="E406" s="26">
        <f t="shared" si="7"/>
        <v>21078.649999999987</v>
      </c>
    </row>
    <row r="407" spans="1:5" x14ac:dyDescent="0.2">
      <c r="B407" s="31">
        <v>42015</v>
      </c>
      <c r="C407" s="27" t="s">
        <v>5</v>
      </c>
      <c r="D407" s="26">
        <v>120.09</v>
      </c>
      <c r="E407" s="26">
        <f t="shared" si="7"/>
        <v>21198.739999999987</v>
      </c>
    </row>
    <row r="408" spans="1:5" x14ac:dyDescent="0.2">
      <c r="A408" s="27">
        <v>3</v>
      </c>
      <c r="B408" s="31">
        <v>42016</v>
      </c>
      <c r="C408" s="27" t="s">
        <v>6</v>
      </c>
      <c r="D408" s="26">
        <v>88.29</v>
      </c>
      <c r="E408" s="26">
        <f t="shared" si="7"/>
        <v>21287.029999999988</v>
      </c>
    </row>
    <row r="409" spans="1:5" x14ac:dyDescent="0.2">
      <c r="B409" s="31">
        <v>42017</v>
      </c>
      <c r="C409" s="27" t="s">
        <v>0</v>
      </c>
      <c r="D409" s="26">
        <v>109.31</v>
      </c>
      <c r="E409" s="26">
        <f t="shared" si="7"/>
        <v>21396.339999999989</v>
      </c>
    </row>
    <row r="410" spans="1:5" x14ac:dyDescent="0.2">
      <c r="B410" s="31">
        <v>42018</v>
      </c>
      <c r="C410" s="27" t="s">
        <v>1</v>
      </c>
      <c r="D410" s="26">
        <v>77.34</v>
      </c>
      <c r="E410" s="26">
        <f t="shared" si="7"/>
        <v>21473.679999999989</v>
      </c>
    </row>
    <row r="411" spans="1:5" x14ac:dyDescent="0.2">
      <c r="B411" s="31">
        <v>42019</v>
      </c>
      <c r="C411" s="27" t="s">
        <v>2</v>
      </c>
      <c r="D411" s="26">
        <v>59.49</v>
      </c>
      <c r="E411" s="26">
        <f t="shared" si="7"/>
        <v>21533.169999999991</v>
      </c>
    </row>
    <row r="412" spans="1:5" x14ac:dyDescent="0.2">
      <c r="B412" s="31">
        <v>42020</v>
      </c>
      <c r="C412" s="27" t="s">
        <v>3</v>
      </c>
      <c r="D412" s="26">
        <v>62.99</v>
      </c>
      <c r="E412" s="26">
        <f t="shared" si="7"/>
        <v>21596.159999999993</v>
      </c>
    </row>
    <row r="413" spans="1:5" x14ac:dyDescent="0.2">
      <c r="B413" s="31">
        <v>42021</v>
      </c>
      <c r="C413" s="27" t="s">
        <v>4</v>
      </c>
      <c r="D413" s="26">
        <v>57.24</v>
      </c>
      <c r="E413" s="26">
        <f t="shared" si="7"/>
        <v>21653.399999999994</v>
      </c>
    </row>
    <row r="414" spans="1:5" x14ac:dyDescent="0.2">
      <c r="B414" s="31">
        <v>42022</v>
      </c>
      <c r="C414" s="27" t="s">
        <v>5</v>
      </c>
      <c r="D414" s="26">
        <v>54.31</v>
      </c>
      <c r="E414" s="26">
        <f t="shared" si="7"/>
        <v>21707.709999999995</v>
      </c>
    </row>
    <row r="415" spans="1:5" x14ac:dyDescent="0.2">
      <c r="A415" s="27">
        <v>4</v>
      </c>
      <c r="B415" s="31">
        <v>42023</v>
      </c>
      <c r="C415" s="27" t="s">
        <v>6</v>
      </c>
      <c r="D415" s="26">
        <v>84.07</v>
      </c>
      <c r="E415" s="26">
        <f t="shared" si="7"/>
        <v>21791.779999999995</v>
      </c>
    </row>
    <row r="416" spans="1:5" x14ac:dyDescent="0.2">
      <c r="B416" s="31">
        <v>42024</v>
      </c>
      <c r="C416" s="27" t="s">
        <v>0</v>
      </c>
      <c r="D416" s="26">
        <v>114.05</v>
      </c>
      <c r="E416" s="26">
        <f t="shared" si="7"/>
        <v>21905.829999999994</v>
      </c>
    </row>
    <row r="417" spans="1:5" x14ac:dyDescent="0.2">
      <c r="B417" s="31">
        <v>42025</v>
      </c>
      <c r="C417" s="27" t="s">
        <v>1</v>
      </c>
      <c r="D417" s="26">
        <v>89.39</v>
      </c>
      <c r="E417" s="26">
        <f t="shared" si="7"/>
        <v>21995.219999999994</v>
      </c>
    </row>
    <row r="418" spans="1:5" x14ac:dyDescent="0.2">
      <c r="B418" s="31">
        <v>42026</v>
      </c>
      <c r="C418" s="27" t="s">
        <v>2</v>
      </c>
      <c r="D418" s="26">
        <v>88.43</v>
      </c>
      <c r="E418" s="26">
        <f t="shared" si="7"/>
        <v>22083.649999999994</v>
      </c>
    </row>
    <row r="419" spans="1:5" x14ac:dyDescent="0.2">
      <c r="B419" s="31">
        <v>42027</v>
      </c>
      <c r="C419" s="27" t="s">
        <v>3</v>
      </c>
      <c r="D419" s="26">
        <v>95.67</v>
      </c>
      <c r="E419" s="26">
        <f t="shared" si="7"/>
        <v>22179.319999999992</v>
      </c>
    </row>
    <row r="420" spans="1:5" x14ac:dyDescent="0.2">
      <c r="B420" s="31">
        <v>42028</v>
      </c>
      <c r="C420" s="27" t="s">
        <v>4</v>
      </c>
      <c r="D420" s="26">
        <v>109.79</v>
      </c>
      <c r="E420" s="26">
        <f t="shared" si="7"/>
        <v>22289.109999999993</v>
      </c>
    </row>
    <row r="421" spans="1:5" x14ac:dyDescent="0.2">
      <c r="B421" s="31">
        <v>42029</v>
      </c>
      <c r="C421" s="27" t="s">
        <v>5</v>
      </c>
      <c r="D421" s="26">
        <v>69.81</v>
      </c>
      <c r="E421" s="26">
        <f t="shared" si="7"/>
        <v>22358.919999999995</v>
      </c>
    </row>
    <row r="422" spans="1:5" x14ac:dyDescent="0.2">
      <c r="A422" s="27">
        <v>5</v>
      </c>
      <c r="B422" s="31">
        <v>42030</v>
      </c>
      <c r="C422" s="27" t="s">
        <v>6</v>
      </c>
      <c r="D422" s="26">
        <v>84.1</v>
      </c>
      <c r="E422" s="26">
        <f t="shared" si="7"/>
        <v>22443.019999999993</v>
      </c>
    </row>
    <row r="423" spans="1:5" x14ac:dyDescent="0.2">
      <c r="B423" s="31">
        <v>42031</v>
      </c>
      <c r="C423" s="27" t="s">
        <v>0</v>
      </c>
      <c r="D423" s="26">
        <v>57.9</v>
      </c>
      <c r="E423" s="26">
        <f t="shared" si="7"/>
        <v>22500.919999999995</v>
      </c>
    </row>
    <row r="424" spans="1:5" x14ac:dyDescent="0.2">
      <c r="B424" s="31">
        <v>42032</v>
      </c>
      <c r="C424" s="27" t="s">
        <v>1</v>
      </c>
      <c r="D424" s="26">
        <v>59.27</v>
      </c>
      <c r="E424" s="26">
        <f t="shared" si="7"/>
        <v>22560.189999999995</v>
      </c>
    </row>
    <row r="425" spans="1:5" x14ac:dyDescent="0.2">
      <c r="B425" s="31">
        <v>42033</v>
      </c>
      <c r="C425" s="27" t="s">
        <v>2</v>
      </c>
      <c r="D425" s="26">
        <v>82.52</v>
      </c>
      <c r="E425" s="26">
        <f t="shared" si="7"/>
        <v>22642.709999999995</v>
      </c>
    </row>
    <row r="426" spans="1:5" x14ac:dyDescent="0.2">
      <c r="B426" s="31">
        <v>42034</v>
      </c>
      <c r="C426" s="27" t="s">
        <v>3</v>
      </c>
      <c r="D426" s="26">
        <v>59.87</v>
      </c>
      <c r="E426" s="26">
        <f t="shared" si="7"/>
        <v>22702.579999999994</v>
      </c>
    </row>
    <row r="427" spans="1:5" x14ac:dyDescent="0.2">
      <c r="B427" s="31">
        <v>42035</v>
      </c>
      <c r="C427" s="27" t="s">
        <v>4</v>
      </c>
      <c r="D427" s="26">
        <v>75.650000000000006</v>
      </c>
      <c r="E427" s="26">
        <f t="shared" si="7"/>
        <v>22778.229999999996</v>
      </c>
    </row>
    <row r="428" spans="1:5" x14ac:dyDescent="0.2">
      <c r="B428" s="31">
        <v>42036</v>
      </c>
      <c r="C428" s="27" t="s">
        <v>5</v>
      </c>
      <c r="D428" s="26">
        <v>63.26</v>
      </c>
      <c r="E428" s="26">
        <f t="shared" si="7"/>
        <v>22841.489999999994</v>
      </c>
    </row>
    <row r="429" spans="1:5" x14ac:dyDescent="0.2">
      <c r="A429" s="27">
        <v>6</v>
      </c>
      <c r="B429" s="31">
        <v>42037</v>
      </c>
      <c r="C429" s="27" t="s">
        <v>6</v>
      </c>
      <c r="D429" s="26">
        <v>53.73</v>
      </c>
      <c r="E429" s="26">
        <f t="shared" si="7"/>
        <v>22895.219999999994</v>
      </c>
    </row>
    <row r="430" spans="1:5" x14ac:dyDescent="0.2">
      <c r="B430" s="31">
        <v>42038</v>
      </c>
      <c r="C430" s="27" t="s">
        <v>0</v>
      </c>
      <c r="D430" s="26">
        <v>48.1</v>
      </c>
      <c r="E430" s="26">
        <f t="shared" si="7"/>
        <v>22943.319999999992</v>
      </c>
    </row>
    <row r="431" spans="1:5" x14ac:dyDescent="0.2">
      <c r="B431" s="31">
        <v>42039</v>
      </c>
      <c r="C431" s="27" t="s">
        <v>1</v>
      </c>
      <c r="D431" s="26">
        <v>67.959999999999994</v>
      </c>
      <c r="E431" s="26">
        <f t="shared" si="7"/>
        <v>23011.279999999992</v>
      </c>
    </row>
    <row r="432" spans="1:5" x14ac:dyDescent="0.2">
      <c r="B432" s="31">
        <v>42040</v>
      </c>
      <c r="C432" s="27" t="s">
        <v>2</v>
      </c>
      <c r="D432" s="26">
        <v>81.96</v>
      </c>
      <c r="E432" s="26">
        <f t="shared" si="7"/>
        <v>23093.239999999991</v>
      </c>
    </row>
    <row r="433" spans="1:5" x14ac:dyDescent="0.2">
      <c r="B433" s="31">
        <v>42041</v>
      </c>
      <c r="C433" s="27" t="s">
        <v>3</v>
      </c>
      <c r="D433" s="26">
        <v>79.13</v>
      </c>
      <c r="E433" s="26">
        <f t="shared" si="7"/>
        <v>23172.369999999992</v>
      </c>
    </row>
    <row r="434" spans="1:5" x14ac:dyDescent="0.2">
      <c r="B434" s="31">
        <v>42042</v>
      </c>
      <c r="C434" s="27" t="s">
        <v>4</v>
      </c>
      <c r="D434" s="26">
        <v>75.16</v>
      </c>
      <c r="E434" s="26">
        <f t="shared" si="7"/>
        <v>23247.529999999992</v>
      </c>
    </row>
    <row r="435" spans="1:5" x14ac:dyDescent="0.2">
      <c r="B435" s="31">
        <v>42043</v>
      </c>
      <c r="C435" s="27" t="s">
        <v>5</v>
      </c>
      <c r="D435" s="26">
        <v>92.01</v>
      </c>
      <c r="E435" s="26">
        <f t="shared" si="7"/>
        <v>23339.53999999999</v>
      </c>
    </row>
    <row r="436" spans="1:5" x14ac:dyDescent="0.2">
      <c r="A436" s="27">
        <v>7</v>
      </c>
      <c r="B436" s="31">
        <v>42044</v>
      </c>
      <c r="C436" s="27" t="s">
        <v>6</v>
      </c>
      <c r="D436" s="26">
        <v>86.67</v>
      </c>
      <c r="E436" s="26">
        <f t="shared" si="7"/>
        <v>23426.209999999988</v>
      </c>
    </row>
    <row r="437" spans="1:5" x14ac:dyDescent="0.2">
      <c r="B437" s="31">
        <v>42045</v>
      </c>
      <c r="C437" s="27" t="s">
        <v>0</v>
      </c>
      <c r="D437" s="26">
        <v>67.150000000000006</v>
      </c>
      <c r="E437" s="26">
        <f t="shared" si="7"/>
        <v>23493.35999999999</v>
      </c>
    </row>
    <row r="438" spans="1:5" x14ac:dyDescent="0.2">
      <c r="B438" s="31">
        <v>42046</v>
      </c>
      <c r="C438" s="27" t="s">
        <v>1</v>
      </c>
      <c r="D438" s="26">
        <v>43.71</v>
      </c>
      <c r="E438" s="26">
        <f t="shared" si="7"/>
        <v>23537.069999999989</v>
      </c>
    </row>
    <row r="439" spans="1:5" x14ac:dyDescent="0.2">
      <c r="B439" s="31">
        <v>42047</v>
      </c>
      <c r="C439" s="27" t="s">
        <v>2</v>
      </c>
      <c r="D439" s="26">
        <v>64.489999999999995</v>
      </c>
      <c r="E439" s="26">
        <f t="shared" si="7"/>
        <v>23601.55999999999</v>
      </c>
    </row>
    <row r="440" spans="1:5" x14ac:dyDescent="0.2">
      <c r="B440" s="31">
        <v>42048</v>
      </c>
      <c r="C440" s="27" t="s">
        <v>3</v>
      </c>
      <c r="D440" s="26">
        <v>64.88</v>
      </c>
      <c r="E440" s="26">
        <f t="shared" si="7"/>
        <v>23666.439999999991</v>
      </c>
    </row>
    <row r="441" spans="1:5" x14ac:dyDescent="0.2">
      <c r="B441" s="31">
        <v>42049</v>
      </c>
      <c r="C441" s="27" t="s">
        <v>4</v>
      </c>
      <c r="D441" s="26">
        <v>62.92</v>
      </c>
      <c r="E441" s="26">
        <f t="shared" si="7"/>
        <v>23729.35999999999</v>
      </c>
    </row>
    <row r="442" spans="1:5" x14ac:dyDescent="0.2">
      <c r="B442" s="31">
        <v>42050</v>
      </c>
      <c r="C442" s="27" t="s">
        <v>5</v>
      </c>
      <c r="D442" s="26">
        <v>84.35</v>
      </c>
      <c r="E442" s="26">
        <f t="shared" si="7"/>
        <v>23813.709999999988</v>
      </c>
    </row>
    <row r="443" spans="1:5" x14ac:dyDescent="0.2">
      <c r="A443" s="27">
        <v>8</v>
      </c>
      <c r="B443" s="31">
        <v>42051</v>
      </c>
      <c r="C443" s="27" t="s">
        <v>6</v>
      </c>
      <c r="D443" s="26">
        <v>109.71</v>
      </c>
      <c r="E443" s="26">
        <f t="shared" si="7"/>
        <v>23923.419999999987</v>
      </c>
    </row>
    <row r="444" spans="1:5" x14ac:dyDescent="0.2">
      <c r="B444" s="31">
        <v>42052</v>
      </c>
      <c r="C444" s="27" t="s">
        <v>0</v>
      </c>
      <c r="D444" s="26">
        <v>85.85</v>
      </c>
      <c r="E444" s="26">
        <f t="shared" ref="E444:E507" si="8">E443+D444</f>
        <v>24009.269999999986</v>
      </c>
    </row>
    <row r="445" spans="1:5" x14ac:dyDescent="0.2">
      <c r="B445" s="31">
        <v>42053</v>
      </c>
      <c r="C445" s="27" t="s">
        <v>1</v>
      </c>
      <c r="D445" s="26">
        <v>85.57</v>
      </c>
      <c r="E445" s="26">
        <f t="shared" si="8"/>
        <v>24094.839999999986</v>
      </c>
    </row>
    <row r="446" spans="1:5" x14ac:dyDescent="0.2">
      <c r="B446" s="31">
        <v>42054</v>
      </c>
      <c r="C446" s="27" t="s">
        <v>2</v>
      </c>
      <c r="D446" s="26">
        <v>53.31</v>
      </c>
      <c r="E446" s="26">
        <f t="shared" si="8"/>
        <v>24148.149999999987</v>
      </c>
    </row>
    <row r="447" spans="1:5" x14ac:dyDescent="0.2">
      <c r="B447" s="31">
        <v>42055</v>
      </c>
      <c r="C447" s="27" t="s">
        <v>3</v>
      </c>
      <c r="D447" s="26">
        <v>54.91</v>
      </c>
      <c r="E447" s="26">
        <f t="shared" si="8"/>
        <v>24203.059999999987</v>
      </c>
    </row>
    <row r="448" spans="1:5" x14ac:dyDescent="0.2">
      <c r="B448" s="31">
        <v>42056</v>
      </c>
      <c r="C448" s="27" t="s">
        <v>4</v>
      </c>
      <c r="D448" s="26">
        <v>53.15</v>
      </c>
      <c r="E448" s="26">
        <f t="shared" si="8"/>
        <v>24256.209999999988</v>
      </c>
    </row>
    <row r="449" spans="1:5" x14ac:dyDescent="0.2">
      <c r="B449" s="31">
        <v>42057</v>
      </c>
      <c r="C449" s="27" t="s">
        <v>5</v>
      </c>
      <c r="D449" s="26">
        <v>70.349999999999994</v>
      </c>
      <c r="E449" s="26">
        <f t="shared" si="8"/>
        <v>24326.559999999987</v>
      </c>
    </row>
    <row r="450" spans="1:5" x14ac:dyDescent="0.2">
      <c r="A450" s="27">
        <v>9</v>
      </c>
      <c r="B450" s="31">
        <v>42058</v>
      </c>
      <c r="C450" s="27" t="s">
        <v>6</v>
      </c>
      <c r="D450" s="26">
        <v>46.41</v>
      </c>
      <c r="E450" s="26">
        <f t="shared" si="8"/>
        <v>24372.969999999987</v>
      </c>
    </row>
    <row r="451" spans="1:5" x14ac:dyDescent="0.2">
      <c r="B451" s="31">
        <v>42059</v>
      </c>
      <c r="C451" s="27" t="s">
        <v>0</v>
      </c>
      <c r="D451" s="26">
        <v>67.17</v>
      </c>
      <c r="E451" s="26">
        <f t="shared" si="8"/>
        <v>24440.139999999985</v>
      </c>
    </row>
    <row r="452" spans="1:5" x14ac:dyDescent="0.2">
      <c r="B452" s="31">
        <v>42060</v>
      </c>
      <c r="C452" s="27" t="s">
        <v>1</v>
      </c>
      <c r="D452" s="26">
        <v>46</v>
      </c>
      <c r="E452" s="26">
        <f t="shared" si="8"/>
        <v>24486.139999999985</v>
      </c>
    </row>
    <row r="453" spans="1:5" x14ac:dyDescent="0.2">
      <c r="B453" s="31">
        <v>42061</v>
      </c>
      <c r="C453" s="27" t="s">
        <v>2</v>
      </c>
      <c r="D453" s="26">
        <v>66.3</v>
      </c>
      <c r="E453" s="26">
        <f t="shared" si="8"/>
        <v>24552.439999999984</v>
      </c>
    </row>
    <row r="454" spans="1:5" x14ac:dyDescent="0.2">
      <c r="B454" s="31">
        <v>42062</v>
      </c>
      <c r="C454" s="27" t="s">
        <v>3</v>
      </c>
      <c r="D454" s="26">
        <v>57.54</v>
      </c>
      <c r="E454" s="26">
        <f t="shared" si="8"/>
        <v>24609.979999999985</v>
      </c>
    </row>
    <row r="455" spans="1:5" x14ac:dyDescent="0.2">
      <c r="B455" s="31">
        <v>42063</v>
      </c>
      <c r="C455" s="27" t="s">
        <v>4</v>
      </c>
      <c r="D455" s="26">
        <v>74.77</v>
      </c>
      <c r="E455" s="26">
        <f t="shared" si="8"/>
        <v>24684.749999999985</v>
      </c>
    </row>
    <row r="456" spans="1:5" x14ac:dyDescent="0.2">
      <c r="B456" s="31">
        <v>42064</v>
      </c>
      <c r="C456" s="27" t="s">
        <v>5</v>
      </c>
      <c r="D456" s="26">
        <v>36.29</v>
      </c>
      <c r="E456" s="26">
        <f t="shared" si="8"/>
        <v>24721.039999999986</v>
      </c>
    </row>
    <row r="457" spans="1:5" x14ac:dyDescent="0.2">
      <c r="A457" s="27">
        <v>10</v>
      </c>
      <c r="B457" s="31">
        <v>42065</v>
      </c>
      <c r="C457" s="27" t="s">
        <v>6</v>
      </c>
      <c r="D457" s="26">
        <v>8.24</v>
      </c>
      <c r="E457" s="26">
        <f t="shared" si="8"/>
        <v>24729.279999999988</v>
      </c>
    </row>
    <row r="458" spans="1:5" x14ac:dyDescent="0.2">
      <c r="B458" s="31">
        <v>42066</v>
      </c>
      <c r="C458" s="27" t="s">
        <v>0</v>
      </c>
      <c r="D458" s="26">
        <v>8.07</v>
      </c>
      <c r="E458" s="26">
        <f t="shared" si="8"/>
        <v>24737.349999999988</v>
      </c>
    </row>
    <row r="459" spans="1:5" x14ac:dyDescent="0.2">
      <c r="B459" s="31">
        <v>42067</v>
      </c>
      <c r="C459" s="27" t="s">
        <v>1</v>
      </c>
      <c r="D459" s="26">
        <v>11.19</v>
      </c>
      <c r="E459" s="26">
        <f t="shared" si="8"/>
        <v>24748.539999999986</v>
      </c>
    </row>
    <row r="460" spans="1:5" x14ac:dyDescent="0.2">
      <c r="B460" s="31">
        <v>42068</v>
      </c>
      <c r="C460" s="27" t="s">
        <v>2</v>
      </c>
      <c r="D460" s="26">
        <v>16.399999999999999</v>
      </c>
      <c r="E460" s="26">
        <f t="shared" si="8"/>
        <v>24764.939999999988</v>
      </c>
    </row>
    <row r="461" spans="1:5" x14ac:dyDescent="0.2">
      <c r="B461" s="31">
        <v>42069</v>
      </c>
      <c r="C461" s="27" t="s">
        <v>3</v>
      </c>
      <c r="D461" s="26">
        <v>18.440000000000001</v>
      </c>
      <c r="E461" s="26">
        <f t="shared" si="8"/>
        <v>24783.379999999986</v>
      </c>
    </row>
    <row r="462" spans="1:5" x14ac:dyDescent="0.2">
      <c r="B462" s="31">
        <v>42070</v>
      </c>
      <c r="C462" s="27" t="s">
        <v>4</v>
      </c>
      <c r="D462" s="26">
        <v>54.07</v>
      </c>
      <c r="E462" s="26">
        <f t="shared" si="8"/>
        <v>24837.449999999986</v>
      </c>
    </row>
    <row r="463" spans="1:5" x14ac:dyDescent="0.2">
      <c r="B463" s="31">
        <v>42071</v>
      </c>
      <c r="C463" s="27" t="s">
        <v>5</v>
      </c>
      <c r="D463" s="26">
        <v>43.01</v>
      </c>
      <c r="E463" s="26">
        <f t="shared" si="8"/>
        <v>24880.459999999985</v>
      </c>
    </row>
    <row r="464" spans="1:5" x14ac:dyDescent="0.2">
      <c r="A464" s="27">
        <v>11</v>
      </c>
      <c r="B464" s="31">
        <v>42072</v>
      </c>
      <c r="C464" s="27" t="s">
        <v>6</v>
      </c>
      <c r="D464" s="26">
        <v>41.59</v>
      </c>
      <c r="E464" s="26">
        <f t="shared" si="8"/>
        <v>24922.049999999985</v>
      </c>
    </row>
    <row r="465" spans="1:5" x14ac:dyDescent="0.2">
      <c r="B465" s="31">
        <v>42073</v>
      </c>
      <c r="C465" s="27" t="s">
        <v>0</v>
      </c>
      <c r="D465" s="26">
        <v>46.52</v>
      </c>
      <c r="E465" s="26">
        <f t="shared" si="8"/>
        <v>24968.569999999985</v>
      </c>
    </row>
    <row r="466" spans="1:5" x14ac:dyDescent="0.2">
      <c r="B466" s="31">
        <v>42074</v>
      </c>
      <c r="C466" s="27" t="s">
        <v>1</v>
      </c>
      <c r="D466" s="26">
        <v>61.33</v>
      </c>
      <c r="E466" s="26">
        <f t="shared" si="8"/>
        <v>25029.899999999987</v>
      </c>
    </row>
    <row r="467" spans="1:5" x14ac:dyDescent="0.2">
      <c r="B467" s="31">
        <v>42075</v>
      </c>
      <c r="C467" s="27" t="s">
        <v>2</v>
      </c>
      <c r="D467" s="26">
        <v>43.67</v>
      </c>
      <c r="E467" s="26">
        <f t="shared" si="8"/>
        <v>25073.569999999985</v>
      </c>
    </row>
    <row r="468" spans="1:5" x14ac:dyDescent="0.2">
      <c r="B468" s="31">
        <v>42076</v>
      </c>
      <c r="C468" s="27" t="s">
        <v>3</v>
      </c>
      <c r="D468" s="26">
        <v>58.61</v>
      </c>
      <c r="E468" s="26">
        <f t="shared" si="8"/>
        <v>25132.179999999986</v>
      </c>
    </row>
    <row r="469" spans="1:5" x14ac:dyDescent="0.2">
      <c r="B469" s="31">
        <v>42077</v>
      </c>
      <c r="C469" s="27" t="s">
        <v>4</v>
      </c>
      <c r="D469" s="26">
        <v>60.93</v>
      </c>
      <c r="E469" s="26">
        <f t="shared" si="8"/>
        <v>25193.109999999986</v>
      </c>
    </row>
    <row r="470" spans="1:5" x14ac:dyDescent="0.2">
      <c r="B470" s="31">
        <v>42078</v>
      </c>
      <c r="C470" s="27" t="s">
        <v>5</v>
      </c>
      <c r="D470" s="26">
        <v>48.06</v>
      </c>
      <c r="E470" s="26">
        <f t="shared" si="8"/>
        <v>25241.169999999987</v>
      </c>
    </row>
    <row r="471" spans="1:5" x14ac:dyDescent="0.2">
      <c r="A471" s="27">
        <v>12</v>
      </c>
      <c r="B471" s="31">
        <v>42079</v>
      </c>
      <c r="C471" s="27" t="s">
        <v>6</v>
      </c>
      <c r="D471" s="26">
        <v>44.12</v>
      </c>
      <c r="E471" s="26">
        <f t="shared" si="8"/>
        <v>25285.289999999986</v>
      </c>
    </row>
    <row r="472" spans="1:5" x14ac:dyDescent="0.2">
      <c r="B472" s="31">
        <v>42080</v>
      </c>
      <c r="C472" s="27" t="s">
        <v>0</v>
      </c>
      <c r="D472" s="26">
        <v>43.06</v>
      </c>
      <c r="E472" s="26">
        <f t="shared" si="8"/>
        <v>25328.349999999988</v>
      </c>
    </row>
    <row r="473" spans="1:5" x14ac:dyDescent="0.2">
      <c r="B473" s="31">
        <v>42081</v>
      </c>
      <c r="C473" s="27" t="s">
        <v>1</v>
      </c>
      <c r="D473" s="26">
        <v>42.21</v>
      </c>
      <c r="E473" s="26">
        <f t="shared" si="8"/>
        <v>25370.559999999987</v>
      </c>
    </row>
    <row r="474" spans="1:5" x14ac:dyDescent="0.2">
      <c r="B474" s="31">
        <v>42082</v>
      </c>
      <c r="C474" s="27" t="s">
        <v>2</v>
      </c>
      <c r="D474" s="26">
        <v>46.1</v>
      </c>
      <c r="E474" s="26">
        <f t="shared" si="8"/>
        <v>25416.659999999985</v>
      </c>
    </row>
    <row r="475" spans="1:5" x14ac:dyDescent="0.2">
      <c r="B475" s="31">
        <v>42083</v>
      </c>
      <c r="C475" s="27" t="s">
        <v>3</v>
      </c>
      <c r="D475" s="26">
        <v>52.82</v>
      </c>
      <c r="E475" s="26">
        <f t="shared" si="8"/>
        <v>25469.479999999985</v>
      </c>
    </row>
    <row r="476" spans="1:5" x14ac:dyDescent="0.2">
      <c r="B476" s="31">
        <v>42084</v>
      </c>
      <c r="C476" s="27" t="s">
        <v>4</v>
      </c>
      <c r="D476" s="26">
        <v>72.39</v>
      </c>
      <c r="E476" s="26">
        <f t="shared" si="8"/>
        <v>25541.869999999984</v>
      </c>
    </row>
    <row r="477" spans="1:5" x14ac:dyDescent="0.2">
      <c r="B477" s="31">
        <v>42085</v>
      </c>
      <c r="C477" s="27" t="s">
        <v>5</v>
      </c>
      <c r="D477" s="26">
        <v>77.459999999999994</v>
      </c>
      <c r="E477" s="26">
        <f t="shared" si="8"/>
        <v>25619.329999999984</v>
      </c>
    </row>
    <row r="478" spans="1:5" x14ac:dyDescent="0.2">
      <c r="A478" s="27">
        <v>13</v>
      </c>
      <c r="B478" s="31">
        <v>42086</v>
      </c>
      <c r="C478" s="27" t="s">
        <v>6</v>
      </c>
      <c r="D478" s="26">
        <v>49.85</v>
      </c>
      <c r="E478" s="26">
        <f t="shared" si="8"/>
        <v>25669.179999999982</v>
      </c>
    </row>
    <row r="479" spans="1:5" x14ac:dyDescent="0.2">
      <c r="B479" s="31">
        <v>42087</v>
      </c>
      <c r="C479" s="27" t="s">
        <v>0</v>
      </c>
      <c r="D479" s="26">
        <v>71.83</v>
      </c>
      <c r="E479" s="26">
        <f t="shared" si="8"/>
        <v>25741.009999999984</v>
      </c>
    </row>
    <row r="480" spans="1:5" x14ac:dyDescent="0.2">
      <c r="B480" s="31">
        <v>42088</v>
      </c>
      <c r="C480" s="27" t="s">
        <v>1</v>
      </c>
      <c r="D480" s="26">
        <v>64.83</v>
      </c>
      <c r="E480" s="26">
        <f t="shared" si="8"/>
        <v>25805.839999999986</v>
      </c>
    </row>
    <row r="481" spans="1:5" x14ac:dyDescent="0.2">
      <c r="B481" s="31">
        <v>42089</v>
      </c>
      <c r="C481" s="27" t="s">
        <v>2</v>
      </c>
      <c r="D481" s="26">
        <v>56.75</v>
      </c>
      <c r="E481" s="26">
        <f t="shared" si="8"/>
        <v>25862.589999999986</v>
      </c>
    </row>
    <row r="482" spans="1:5" x14ac:dyDescent="0.2">
      <c r="B482" s="31">
        <v>42090</v>
      </c>
      <c r="C482" s="27" t="s">
        <v>3</v>
      </c>
      <c r="D482" s="26">
        <v>52.48</v>
      </c>
      <c r="E482" s="26">
        <f t="shared" si="8"/>
        <v>25915.069999999985</v>
      </c>
    </row>
    <row r="483" spans="1:5" x14ac:dyDescent="0.2">
      <c r="B483" s="31">
        <v>42091</v>
      </c>
      <c r="C483" s="27" t="s">
        <v>4</v>
      </c>
      <c r="D483" s="26">
        <v>67.290000000000006</v>
      </c>
      <c r="E483" s="26">
        <f t="shared" si="8"/>
        <v>25982.359999999986</v>
      </c>
    </row>
    <row r="484" spans="1:5" x14ac:dyDescent="0.2">
      <c r="B484" s="31">
        <v>42092</v>
      </c>
      <c r="C484" s="27" t="s">
        <v>5</v>
      </c>
      <c r="D484" s="26">
        <v>46.25</v>
      </c>
      <c r="E484" s="26">
        <f t="shared" si="8"/>
        <v>26028.609999999986</v>
      </c>
    </row>
    <row r="485" spans="1:5" x14ac:dyDescent="0.2">
      <c r="A485" s="27">
        <v>14</v>
      </c>
      <c r="B485" s="31">
        <v>42093</v>
      </c>
      <c r="C485" s="27" t="s">
        <v>6</v>
      </c>
      <c r="D485" s="27">
        <v>71</v>
      </c>
      <c r="E485" s="26">
        <f t="shared" si="8"/>
        <v>26099.609999999986</v>
      </c>
    </row>
    <row r="486" spans="1:5" x14ac:dyDescent="0.2">
      <c r="B486" s="31">
        <v>42094</v>
      </c>
      <c r="C486" s="27" t="s">
        <v>0</v>
      </c>
      <c r="D486" s="27">
        <v>39</v>
      </c>
      <c r="E486" s="26">
        <f t="shared" si="8"/>
        <v>26138.609999999986</v>
      </c>
    </row>
    <row r="487" spans="1:5" x14ac:dyDescent="0.2">
      <c r="B487" s="31">
        <v>42095</v>
      </c>
      <c r="C487" s="27" t="s">
        <v>1</v>
      </c>
      <c r="D487" s="27">
        <v>48</v>
      </c>
      <c r="E487" s="26">
        <f t="shared" si="8"/>
        <v>26186.609999999986</v>
      </c>
    </row>
    <row r="488" spans="1:5" x14ac:dyDescent="0.2">
      <c r="B488" s="31">
        <v>42096</v>
      </c>
      <c r="C488" s="27" t="s">
        <v>2</v>
      </c>
      <c r="D488" s="27">
        <v>69</v>
      </c>
      <c r="E488" s="26">
        <f t="shared" si="8"/>
        <v>26255.609999999986</v>
      </c>
    </row>
    <row r="489" spans="1:5" x14ac:dyDescent="0.2">
      <c r="B489" s="31">
        <v>42097</v>
      </c>
      <c r="C489" s="27" t="s">
        <v>3</v>
      </c>
      <c r="D489" s="27">
        <v>42</v>
      </c>
      <c r="E489" s="26">
        <f t="shared" si="8"/>
        <v>26297.609999999986</v>
      </c>
    </row>
    <row r="490" spans="1:5" x14ac:dyDescent="0.2">
      <c r="B490" s="31">
        <v>42098</v>
      </c>
      <c r="C490" s="27" t="s">
        <v>4</v>
      </c>
      <c r="D490" s="27">
        <v>41</v>
      </c>
      <c r="E490" s="26">
        <f t="shared" si="8"/>
        <v>26338.609999999986</v>
      </c>
    </row>
    <row r="491" spans="1:5" x14ac:dyDescent="0.2">
      <c r="B491" s="31">
        <v>42099</v>
      </c>
      <c r="C491" s="27" t="s">
        <v>5</v>
      </c>
      <c r="D491" s="27">
        <v>45</v>
      </c>
      <c r="E491" s="26">
        <f t="shared" si="8"/>
        <v>26383.609999999986</v>
      </c>
    </row>
    <row r="492" spans="1:5" x14ac:dyDescent="0.2">
      <c r="A492" s="27">
        <v>15</v>
      </c>
      <c r="B492" s="31">
        <v>42100</v>
      </c>
      <c r="C492" s="27" t="s">
        <v>6</v>
      </c>
      <c r="D492" s="26">
        <v>49.56</v>
      </c>
      <c r="E492" s="26">
        <f t="shared" si="8"/>
        <v>26433.169999999987</v>
      </c>
    </row>
    <row r="493" spans="1:5" x14ac:dyDescent="0.2">
      <c r="B493" s="31">
        <v>42101</v>
      </c>
      <c r="C493" s="27" t="s">
        <v>0</v>
      </c>
      <c r="D493" s="26">
        <v>40.46</v>
      </c>
      <c r="E493" s="26">
        <f t="shared" si="8"/>
        <v>26473.629999999986</v>
      </c>
    </row>
    <row r="494" spans="1:5" x14ac:dyDescent="0.2">
      <c r="B494" s="31">
        <v>42102</v>
      </c>
      <c r="C494" s="27" t="s">
        <v>1</v>
      </c>
      <c r="D494" s="26">
        <v>57.78</v>
      </c>
      <c r="E494" s="26">
        <f t="shared" si="8"/>
        <v>26531.409999999985</v>
      </c>
    </row>
    <row r="495" spans="1:5" x14ac:dyDescent="0.2">
      <c r="B495" s="31">
        <v>42103</v>
      </c>
      <c r="C495" s="27" t="s">
        <v>2</v>
      </c>
      <c r="D495" s="26">
        <v>40.69</v>
      </c>
      <c r="E495" s="26">
        <f t="shared" si="8"/>
        <v>26572.099999999984</v>
      </c>
    </row>
    <row r="496" spans="1:5" x14ac:dyDescent="0.2">
      <c r="B496" s="31">
        <v>42104</v>
      </c>
      <c r="C496" s="27" t="s">
        <v>3</v>
      </c>
      <c r="D496" s="26">
        <v>39.43</v>
      </c>
      <c r="E496" s="26">
        <f t="shared" si="8"/>
        <v>26611.529999999984</v>
      </c>
    </row>
    <row r="497" spans="2:5" x14ac:dyDescent="0.2">
      <c r="B497" s="31">
        <v>42105</v>
      </c>
      <c r="C497" s="27" t="s">
        <v>4</v>
      </c>
      <c r="D497" s="26">
        <v>57.64</v>
      </c>
      <c r="E497" s="26">
        <f t="shared" si="8"/>
        <v>26669.169999999984</v>
      </c>
    </row>
    <row r="498" spans="2:5" x14ac:dyDescent="0.2">
      <c r="B498" s="31">
        <v>42106</v>
      </c>
      <c r="C498" s="27" t="s">
        <v>5</v>
      </c>
      <c r="D498" s="26">
        <v>47.96</v>
      </c>
      <c r="E498" s="26">
        <f t="shared" si="8"/>
        <v>26717.129999999983</v>
      </c>
    </row>
    <row r="499" spans="2:5" x14ac:dyDescent="0.2">
      <c r="B499" s="31">
        <v>42107</v>
      </c>
      <c r="C499" s="27" t="s">
        <v>6</v>
      </c>
      <c r="D499" s="26">
        <v>38.840000000000003</v>
      </c>
      <c r="E499" s="26">
        <f t="shared" si="8"/>
        <v>26755.969999999983</v>
      </c>
    </row>
    <row r="500" spans="2:5" x14ac:dyDescent="0.2">
      <c r="B500" s="31">
        <v>42108</v>
      </c>
      <c r="C500" s="27" t="s">
        <v>0</v>
      </c>
      <c r="D500" s="26">
        <v>44.09</v>
      </c>
      <c r="E500" s="26">
        <f t="shared" si="8"/>
        <v>26800.059999999983</v>
      </c>
    </row>
    <row r="501" spans="2:5" x14ac:dyDescent="0.2">
      <c r="B501" s="31">
        <v>42109</v>
      </c>
      <c r="C501" s="27" t="s">
        <v>1</v>
      </c>
      <c r="D501" s="26">
        <v>53.16</v>
      </c>
      <c r="E501" s="26">
        <f t="shared" si="8"/>
        <v>26853.219999999983</v>
      </c>
    </row>
    <row r="502" spans="2:5" x14ac:dyDescent="0.2">
      <c r="B502" s="31">
        <v>42110</v>
      </c>
      <c r="C502" s="27" t="s">
        <v>2</v>
      </c>
      <c r="D502" s="26">
        <v>36.409999999999997</v>
      </c>
      <c r="E502" s="26">
        <f t="shared" si="8"/>
        <v>26889.629999999983</v>
      </c>
    </row>
    <row r="503" spans="2:5" x14ac:dyDescent="0.2">
      <c r="B503" s="31">
        <v>42111</v>
      </c>
      <c r="C503" s="27" t="s">
        <v>3</v>
      </c>
      <c r="D503" s="26">
        <v>36.86</v>
      </c>
      <c r="E503" s="26">
        <f t="shared" si="8"/>
        <v>26926.489999999983</v>
      </c>
    </row>
    <row r="504" spans="2:5" x14ac:dyDescent="0.2">
      <c r="B504" s="31">
        <v>42112</v>
      </c>
      <c r="C504" s="27" t="s">
        <v>4</v>
      </c>
      <c r="D504" s="26">
        <v>69.03</v>
      </c>
      <c r="E504" s="26">
        <f t="shared" si="8"/>
        <v>26995.519999999982</v>
      </c>
    </row>
    <row r="505" spans="2:5" x14ac:dyDescent="0.2">
      <c r="B505" s="31">
        <v>42113</v>
      </c>
      <c r="C505" s="27" t="s">
        <v>5</v>
      </c>
      <c r="D505" s="26">
        <v>50.06</v>
      </c>
      <c r="E505" s="26">
        <f t="shared" si="8"/>
        <v>27045.579999999984</v>
      </c>
    </row>
    <row r="506" spans="2:5" x14ac:dyDescent="0.2">
      <c r="B506" s="31">
        <v>42114</v>
      </c>
      <c r="C506" s="27" t="s">
        <v>6</v>
      </c>
      <c r="D506" s="26">
        <v>40.46</v>
      </c>
      <c r="E506" s="26">
        <f t="shared" si="8"/>
        <v>27086.039999999983</v>
      </c>
    </row>
    <row r="507" spans="2:5" x14ac:dyDescent="0.2">
      <c r="B507" s="31">
        <v>42115</v>
      </c>
      <c r="C507" s="27" t="s">
        <v>0</v>
      </c>
      <c r="D507" s="26">
        <v>37.65</v>
      </c>
      <c r="E507" s="26">
        <f t="shared" si="8"/>
        <v>27123.689999999984</v>
      </c>
    </row>
    <row r="508" spans="2:5" x14ac:dyDescent="0.2">
      <c r="B508" s="31">
        <v>42116</v>
      </c>
      <c r="C508" s="27" t="s">
        <v>1</v>
      </c>
      <c r="D508" s="26">
        <v>54.33</v>
      </c>
      <c r="E508" s="26">
        <f t="shared" ref="E508" si="9">E507+D508</f>
        <v>27178.019999999986</v>
      </c>
    </row>
    <row r="509" spans="2:5" x14ac:dyDescent="0.2">
      <c r="B509" s="31">
        <v>42117</v>
      </c>
    </row>
    <row r="510" spans="2:5" x14ac:dyDescent="0.2">
      <c r="B510" s="31">
        <v>42118</v>
      </c>
    </row>
    <row r="511" spans="2:5" x14ac:dyDescent="0.2">
      <c r="B511" s="31">
        <v>42119</v>
      </c>
    </row>
    <row r="512" spans="2:5" x14ac:dyDescent="0.2">
      <c r="B512" s="31">
        <v>42120</v>
      </c>
    </row>
    <row r="513" spans="2:2" x14ac:dyDescent="0.2">
      <c r="B513" s="31">
        <v>42121</v>
      </c>
    </row>
    <row r="514" spans="2:2" x14ac:dyDescent="0.2">
      <c r="B514" s="31">
        <v>42122</v>
      </c>
    </row>
    <row r="515" spans="2:2" x14ac:dyDescent="0.2">
      <c r="B515" s="31">
        <v>42123</v>
      </c>
    </row>
    <row r="516" spans="2:2" x14ac:dyDescent="0.2">
      <c r="B516" s="31">
        <v>42124</v>
      </c>
    </row>
    <row r="517" spans="2:2" x14ac:dyDescent="0.2">
      <c r="B517" s="31">
        <v>42125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2</vt:i4>
      </vt:variant>
    </vt:vector>
  </HeadingPairs>
  <TitlesOfParts>
    <vt:vector size="2" baseType="lpstr">
      <vt:lpstr>Energiaseuranta</vt:lpstr>
      <vt:lpstr>Apulehti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</dc:creator>
  <cp:lastModifiedBy>Sami</cp:lastModifiedBy>
  <dcterms:created xsi:type="dcterms:W3CDTF">2015-04-06T08:08:59Z</dcterms:created>
  <dcterms:modified xsi:type="dcterms:W3CDTF">2015-04-27T07:34:39Z</dcterms:modified>
</cp:coreProperties>
</file>