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9155" windowHeight="74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1" i="1" l="1"/>
  <c r="G24" i="1" s="1"/>
  <c r="G20" i="1"/>
  <c r="G23" i="1" s="1"/>
  <c r="G19" i="1"/>
  <c r="G18" i="1"/>
  <c r="M20" i="1"/>
  <c r="M23" i="1" s="1"/>
  <c r="P19" i="1"/>
  <c r="P21" i="1" s="1"/>
  <c r="P24" i="1" s="1"/>
  <c r="M19" i="1"/>
  <c r="M21" i="1" s="1"/>
  <c r="M24" i="1" s="1"/>
  <c r="J19" i="1"/>
  <c r="J21" i="1" s="1"/>
  <c r="J24" i="1" s="1"/>
  <c r="P18" i="1"/>
  <c r="P20" i="1" s="1"/>
  <c r="P23" i="1" s="1"/>
  <c r="M18" i="1"/>
  <c r="J18" i="1"/>
  <c r="J20" i="1" s="1"/>
  <c r="J23" i="1" s="1"/>
</calcChain>
</file>

<file path=xl/sharedStrings.xml><?xml version="1.0" encoding="utf-8"?>
<sst xmlns="http://schemas.openxmlformats.org/spreadsheetml/2006/main" count="77" uniqueCount="37">
  <si>
    <t>Vuosihyötysuhde laskuri</t>
  </si>
  <si>
    <t>yhteensä</t>
  </si>
  <si>
    <t>kWh</t>
  </si>
  <si>
    <t>käyntitunnit</t>
  </si>
  <si>
    <t>josta käyttöveteen</t>
  </si>
  <si>
    <t>Vuotuinen energiatarve</t>
  </si>
  <si>
    <t xml:space="preserve">sähkönkulutus pumpulla </t>
  </si>
  <si>
    <t>h</t>
  </si>
  <si>
    <t>vastuksella</t>
  </si>
  <si>
    <t>Hyötysuhde</t>
  </si>
  <si>
    <t>lämmitys</t>
  </si>
  <si>
    <t>käyttövesi</t>
  </si>
  <si>
    <t>Erillisen kiertovesipumpun kulutus</t>
  </si>
  <si>
    <t>logiikan ja kiertovesipumpun kulutus levossa</t>
  </si>
  <si>
    <t>Lämmityskauden pituus</t>
  </si>
  <si>
    <t>kk</t>
  </si>
  <si>
    <t>W</t>
  </si>
  <si>
    <t>10 kW</t>
  </si>
  <si>
    <t>8 kW</t>
  </si>
  <si>
    <t>cop</t>
  </si>
  <si>
    <t>Mitoitettava ulkolämpötila</t>
  </si>
  <si>
    <t>C</t>
  </si>
  <si>
    <t xml:space="preserve">paikkakunta </t>
  </si>
  <si>
    <t>Tampere</t>
  </si>
  <si>
    <t>Bergheat taulukon antaman täysitehoisen pumpun teho</t>
  </si>
  <si>
    <t>Ruotsalaisittain osatehomitoitettu 70%-huipputehon tarpeesta</t>
  </si>
  <si>
    <t>Kiertovesipumppujen kulutus levossa vuodessa</t>
  </si>
  <si>
    <t>ilman puskuria</t>
  </si>
  <si>
    <t>puskurin kanssa</t>
  </si>
  <si>
    <t>Logiikan kulutuslevossa</t>
  </si>
  <si>
    <t>Kokonaissähkönkulutus ilman puskuria</t>
  </si>
  <si>
    <t>Kokonaissähkönkulutus puskurin kanssa</t>
  </si>
  <si>
    <t>Vuosihyötysuhde puskurin kanssa</t>
  </si>
  <si>
    <t>SCOP</t>
  </si>
  <si>
    <t>Vuosihyötysuhde ilman puskuria</t>
  </si>
  <si>
    <t>6 kW</t>
  </si>
  <si>
    <t>12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</si>
</sst>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24"/>
  <sheetViews>
    <sheetView tabSelected="1" workbookViewId="0">
      <selection activeCell="P3" sqref="P3"/>
    </sheetView>
  </sheetViews>
  <sheetFormatPr defaultRowHeight="15" x14ac:dyDescent="0.25"/>
  <cols>
    <col min="5" max="5" width="14.5703125" customWidth="1"/>
    <col min="6" max="6" width="10.28515625" customWidth="1"/>
    <col min="7" max="7" width="9.5703125" bestFit="1" customWidth="1"/>
    <col min="10" max="10" width="9.5703125" bestFit="1" customWidth="1"/>
    <col min="13" max="13" width="9.5703125" bestFit="1" customWidth="1"/>
  </cols>
  <sheetData>
    <row r="1" spans="3:17" x14ac:dyDescent="0.25">
      <c r="C1" t="s">
        <v>0</v>
      </c>
    </row>
    <row r="3" spans="3:17" x14ac:dyDescent="0.25">
      <c r="C3" t="s">
        <v>5</v>
      </c>
      <c r="F3" t="s">
        <v>1</v>
      </c>
      <c r="G3">
        <v>25000</v>
      </c>
      <c r="H3" t="s">
        <v>2</v>
      </c>
      <c r="I3" t="s">
        <v>4</v>
      </c>
      <c r="K3">
        <v>4000</v>
      </c>
      <c r="L3" t="s">
        <v>2</v>
      </c>
    </row>
    <row r="4" spans="3:17" x14ac:dyDescent="0.25">
      <c r="C4" t="s">
        <v>9</v>
      </c>
      <c r="F4" t="s">
        <v>10</v>
      </c>
      <c r="G4">
        <v>4.5999999999999996</v>
      </c>
      <c r="H4" t="s">
        <v>19</v>
      </c>
      <c r="I4" t="s">
        <v>11</v>
      </c>
      <c r="K4">
        <v>2.5</v>
      </c>
      <c r="L4" t="s">
        <v>19</v>
      </c>
    </row>
    <row r="5" spans="3:17" x14ac:dyDescent="0.25">
      <c r="C5" t="s">
        <v>20</v>
      </c>
      <c r="G5">
        <v>-29</v>
      </c>
      <c r="H5" t="s">
        <v>21</v>
      </c>
      <c r="I5" t="s">
        <v>22</v>
      </c>
      <c r="K5" t="s">
        <v>23</v>
      </c>
    </row>
    <row r="6" spans="3:17" x14ac:dyDescent="0.25">
      <c r="C6" t="s">
        <v>24</v>
      </c>
      <c r="K6">
        <v>8.4</v>
      </c>
      <c r="L6" t="s">
        <v>2</v>
      </c>
    </row>
    <row r="7" spans="3:17" x14ac:dyDescent="0.25">
      <c r="C7" t="s">
        <v>25</v>
      </c>
      <c r="K7">
        <v>5.88</v>
      </c>
      <c r="L7" t="s">
        <v>2</v>
      </c>
    </row>
    <row r="9" spans="3:17" x14ac:dyDescent="0.25">
      <c r="G9" t="s">
        <v>36</v>
      </c>
      <c r="J9" s="1" t="s">
        <v>17</v>
      </c>
      <c r="K9" s="1"/>
      <c r="M9" s="1" t="s">
        <v>18</v>
      </c>
      <c r="N9" s="1"/>
      <c r="P9" s="1" t="s">
        <v>35</v>
      </c>
      <c r="Q9" s="1"/>
    </row>
    <row r="10" spans="3:17" x14ac:dyDescent="0.25">
      <c r="C10" t="s">
        <v>3</v>
      </c>
      <c r="G10">
        <v>2083</v>
      </c>
      <c r="H10" t="s">
        <v>7</v>
      </c>
      <c r="J10">
        <v>2500</v>
      </c>
      <c r="K10" t="s">
        <v>7</v>
      </c>
      <c r="M10">
        <v>3125</v>
      </c>
      <c r="N10" t="s">
        <v>7</v>
      </c>
      <c r="P10">
        <v>4167</v>
      </c>
      <c r="Q10" t="s">
        <v>7</v>
      </c>
    </row>
    <row r="11" spans="3:17" x14ac:dyDescent="0.25">
      <c r="C11" t="s">
        <v>6</v>
      </c>
      <c r="G11">
        <v>6165</v>
      </c>
      <c r="H11" t="s">
        <v>2</v>
      </c>
      <c r="J11">
        <v>6165</v>
      </c>
      <c r="K11" t="s">
        <v>2</v>
      </c>
      <c r="M11">
        <v>6120</v>
      </c>
      <c r="N11" t="s">
        <v>2</v>
      </c>
      <c r="P11">
        <v>5464</v>
      </c>
      <c r="Q11" t="s">
        <v>2</v>
      </c>
    </row>
    <row r="12" spans="3:17" x14ac:dyDescent="0.25">
      <c r="C12" t="s">
        <v>8</v>
      </c>
      <c r="G12">
        <v>0</v>
      </c>
      <c r="H12" t="s">
        <v>2</v>
      </c>
      <c r="J12">
        <v>0</v>
      </c>
      <c r="K12" t="s">
        <v>2</v>
      </c>
      <c r="M12">
        <v>185</v>
      </c>
      <c r="N12" t="s">
        <v>2</v>
      </c>
      <c r="P12">
        <v>2843</v>
      </c>
      <c r="Q12" t="s">
        <v>2</v>
      </c>
    </row>
    <row r="13" spans="3:17" x14ac:dyDescent="0.25">
      <c r="C13" t="s">
        <v>12</v>
      </c>
      <c r="G13">
        <v>70</v>
      </c>
      <c r="H13" t="s">
        <v>16</v>
      </c>
    </row>
    <row r="14" spans="3:17" x14ac:dyDescent="0.25">
      <c r="C14" t="s">
        <v>29</v>
      </c>
      <c r="G14">
        <v>5</v>
      </c>
      <c r="H14" t="s">
        <v>16</v>
      </c>
    </row>
    <row r="15" spans="3:17" x14ac:dyDescent="0.25">
      <c r="C15" t="s">
        <v>13</v>
      </c>
      <c r="G15">
        <v>70</v>
      </c>
      <c r="H15" t="s">
        <v>16</v>
      </c>
    </row>
    <row r="16" spans="3:17" x14ac:dyDescent="0.25">
      <c r="C16" t="s">
        <v>14</v>
      </c>
      <c r="G16">
        <v>10</v>
      </c>
      <c r="H16" t="s">
        <v>15</v>
      </c>
    </row>
    <row r="17" spans="3:17" x14ac:dyDescent="0.25">
      <c r="C17" t="s">
        <v>26</v>
      </c>
    </row>
    <row r="18" spans="3:17" x14ac:dyDescent="0.25">
      <c r="D18" t="s">
        <v>27</v>
      </c>
      <c r="G18" s="3">
        <f>(365/12*$G$16*24-G$10)*$G$15/1000</f>
        <v>365.19</v>
      </c>
      <c r="H18" t="s">
        <v>2</v>
      </c>
      <c r="J18">
        <f>(365/12*$G$16*24-J$10)*$G$15/1000</f>
        <v>336</v>
      </c>
      <c r="K18" t="s">
        <v>2</v>
      </c>
      <c r="M18" s="3">
        <f>(365/12*$G$16*24-M$10)*$G$15/1000</f>
        <v>292.25</v>
      </c>
      <c r="N18" t="s">
        <v>2</v>
      </c>
      <c r="P18" s="3">
        <f>(365/12*$G$16*24-P$10)*$G$15/1000</f>
        <v>219.31</v>
      </c>
      <c r="Q18" t="s">
        <v>2</v>
      </c>
    </row>
    <row r="19" spans="3:17" x14ac:dyDescent="0.25">
      <c r="D19" t="s">
        <v>28</v>
      </c>
      <c r="G19" s="3">
        <f>(365/12*$G$16*24-G$10)*$G$14/1000+(365/12*$G$16*24)*$G$13/1000</f>
        <v>537.08500000000004</v>
      </c>
      <c r="H19" t="s">
        <v>2</v>
      </c>
      <c r="J19">
        <f>(365/12*$G$16*24-J$10)*$G$14/1000+(365/12*$G$16*24)*$G$13/1000</f>
        <v>535</v>
      </c>
      <c r="K19" t="s">
        <v>2</v>
      </c>
      <c r="M19" s="3">
        <f>(365/12*$G$16*24-M$10)*$G$14/1000+(365/12*$G$16*24)*$G$13/1000</f>
        <v>531.875</v>
      </c>
      <c r="N19" t="s">
        <v>2</v>
      </c>
      <c r="P19" s="3">
        <f>(365/12*$G$16*24-P$10)*$G$14/1000+(365/12*$G$16*24)*$G$13/1000</f>
        <v>526.66499999999996</v>
      </c>
      <c r="Q19" t="s">
        <v>2</v>
      </c>
    </row>
    <row r="20" spans="3:17" x14ac:dyDescent="0.25">
      <c r="C20" t="s">
        <v>30</v>
      </c>
      <c r="G20" s="3">
        <f>G11+G12+G18</f>
        <v>6530.19</v>
      </c>
      <c r="H20" t="s">
        <v>2</v>
      </c>
      <c r="J20">
        <f>J11+J12+J18</f>
        <v>6501</v>
      </c>
      <c r="K20" t="s">
        <v>2</v>
      </c>
      <c r="M20" s="3">
        <f>M11+M12+M18</f>
        <v>6597.25</v>
      </c>
      <c r="N20" t="s">
        <v>2</v>
      </c>
      <c r="P20" s="3">
        <f>P11+P12+P18</f>
        <v>8526.31</v>
      </c>
      <c r="Q20" t="s">
        <v>2</v>
      </c>
    </row>
    <row r="21" spans="3:17" x14ac:dyDescent="0.25">
      <c r="C21" t="s">
        <v>31</v>
      </c>
      <c r="G21" s="3">
        <f>G11+G12+G19</f>
        <v>6702.085</v>
      </c>
      <c r="H21" t="s">
        <v>2</v>
      </c>
      <c r="J21">
        <f>J11+J12+J19</f>
        <v>6700</v>
      </c>
      <c r="K21" t="s">
        <v>2</v>
      </c>
      <c r="M21" s="3">
        <f>M11+M12+M19</f>
        <v>6836.875</v>
      </c>
      <c r="N21" t="s">
        <v>2</v>
      </c>
      <c r="P21" s="3">
        <f>P11+P12+P19</f>
        <v>8833.6650000000009</v>
      </c>
      <c r="Q21" t="s">
        <v>2</v>
      </c>
    </row>
    <row r="23" spans="3:17" x14ac:dyDescent="0.25">
      <c r="C23" t="s">
        <v>34</v>
      </c>
      <c r="G23" s="2">
        <f>$G$3/G20</f>
        <v>3.8283725282112773</v>
      </c>
      <c r="H23" s="2" t="s">
        <v>33</v>
      </c>
      <c r="J23" s="2">
        <f>$G$3/J20</f>
        <v>3.8455622211967389</v>
      </c>
      <c r="K23" s="2" t="s">
        <v>33</v>
      </c>
      <c r="L23" s="2"/>
      <c r="M23" s="2">
        <f>$G$3/M20</f>
        <v>3.7894577285990376</v>
      </c>
      <c r="N23" s="2" t="s">
        <v>33</v>
      </c>
      <c r="O23" s="2"/>
      <c r="P23" s="2">
        <f>$G$3/P20</f>
        <v>2.9321007563647115</v>
      </c>
      <c r="Q23" s="2" t="s">
        <v>33</v>
      </c>
    </row>
    <row r="24" spans="3:17" x14ac:dyDescent="0.25">
      <c r="C24" t="s">
        <v>32</v>
      </c>
      <c r="G24" s="2">
        <f>$G$3/G21</f>
        <v>3.7301824730662174</v>
      </c>
      <c r="H24" s="2" t="s">
        <v>33</v>
      </c>
      <c r="J24" s="2">
        <f>$G$3/J21</f>
        <v>3.7313432835820897</v>
      </c>
      <c r="K24" s="2" t="s">
        <v>33</v>
      </c>
      <c r="L24" s="2"/>
      <c r="M24" s="2">
        <f>$G$3/M21</f>
        <v>3.6566413748971569</v>
      </c>
      <c r="N24" s="2" t="s">
        <v>33</v>
      </c>
      <c r="O24" s="2"/>
      <c r="P24" s="2">
        <f>$G$3/P21</f>
        <v>2.8300824176601669</v>
      </c>
      <c r="Q24" s="2" t="s">
        <v>33</v>
      </c>
    </row>
  </sheetData>
  <mergeCells count="3">
    <mergeCell ref="J9:K9"/>
    <mergeCell ref="M9:N9"/>
    <mergeCell ref="P9:Q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2015-04-04T18:40:56Z</dcterms:created>
  <dcterms:modified xsi:type="dcterms:W3CDTF">2015-04-04T21:03:09Z</dcterms:modified>
</cp:coreProperties>
</file>