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one-my.sharepoint.com/personal/anttii_maki_kone_com/Documents/Tiedostot/02 omat/01 asuminen/"/>
    </mc:Choice>
  </mc:AlternateContent>
  <xr:revisionPtr revIDLastSave="2" documentId="8_{71C716F0-C652-4BAA-967D-B137719A9166}" xr6:coauthVersionLast="47" xr6:coauthVersionMax="47" xr10:uidLastSave="{5ABC77D3-7296-4C2A-9658-16ACD85F13DF}"/>
  <bookViews>
    <workbookView xWindow="-120" yWindow="-120" windowWidth="29040" windowHeight="15840" activeTab="1" xr2:uid="{18D8B767-67B4-4F5A-A186-F565E3FF3EC0}"/>
  </bookViews>
  <sheets>
    <sheet name="Tilat" sheetId="1" r:id="rId1"/>
    <sheet name="Sheet1" sheetId="4" r:id="rId2"/>
    <sheet name="rakenteet" sheetId="3" r:id="rId3"/>
    <sheet name="sähkönkulutus" sheetId="2" r:id="rId4"/>
  </sheets>
  <externalReferences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3" l="1"/>
  <c r="B5" i="3"/>
  <c r="B4" i="3"/>
  <c r="B37" i="1"/>
  <c r="B36" i="1"/>
  <c r="E105" i="2"/>
  <c r="D105" i="2"/>
  <c r="E92" i="2"/>
  <c r="D92" i="2"/>
  <c r="E79" i="2"/>
  <c r="D79" i="2"/>
  <c r="E66" i="2"/>
  <c r="D66" i="2"/>
  <c r="E53" i="2"/>
  <c r="D53" i="2"/>
  <c r="E40" i="2"/>
  <c r="D40" i="2"/>
  <c r="E27" i="2"/>
  <c r="D27" i="2"/>
  <c r="H14" i="2"/>
  <c r="I14" i="2" s="1"/>
  <c r="E14" i="2"/>
  <c r="D14" i="2"/>
  <c r="G4" i="1"/>
  <c r="G3" i="1"/>
  <c r="G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Mäki Antti I</author>
  </authors>
  <commentList>
    <comment ref="H3" authorId="0" shapeId="0" xr:uid="{48DFCEF0-1697-4ADA-B8F0-321FFEC47879}">
      <text>
        <r>
          <rPr>
            <b/>
            <sz val="9"/>
            <color indexed="81"/>
            <rFont val="Tahoma"/>
            <family val="2"/>
          </rPr>
          <t>Mäki Antti I:</t>
        </r>
        <r>
          <rPr>
            <sz val="9"/>
            <color indexed="81"/>
            <rFont val="Tahoma"/>
            <family val="2"/>
          </rPr>
          <t xml:space="preserve">
ILP keittiössä Daikin perfera H 2023</t>
        </r>
      </text>
    </comment>
    <comment ref="J3" authorId="0" shapeId="0" xr:uid="{10C3E5D1-5DD7-4B1E-A33C-2EC5FD1D6225}">
      <text>
        <r>
          <rPr>
            <b/>
            <sz val="9"/>
            <color indexed="81"/>
            <rFont val="Tahoma"/>
            <family val="2"/>
          </rPr>
          <t>Mäki Antti I:</t>
        </r>
        <r>
          <rPr>
            <sz val="9"/>
            <color indexed="81"/>
            <rFont val="Tahoma"/>
            <family val="2"/>
          </rPr>
          <t xml:space="preserve">
4x500W ikkunoiden alla + aula</t>
        </r>
      </text>
    </comment>
    <comment ref="H4" authorId="0" shapeId="0" xr:uid="{ADB96B43-6640-4379-AED6-F841D6170FFA}">
      <text>
        <r>
          <rPr>
            <b/>
            <sz val="9"/>
            <color indexed="81"/>
            <rFont val="Tahoma"/>
            <family val="2"/>
          </rPr>
          <t>Mäki Antti I:</t>
        </r>
        <r>
          <rPr>
            <sz val="9"/>
            <color indexed="81"/>
            <rFont val="Tahoma"/>
            <family val="2"/>
          </rPr>
          <t xml:space="preserve">
Toshiba premium + 35</t>
        </r>
      </text>
    </comment>
    <comment ref="I4" authorId="0" shapeId="0" xr:uid="{F3BD149C-D187-4679-9531-47F212BB7A9C}">
      <text>
        <r>
          <rPr>
            <b/>
            <sz val="9"/>
            <color indexed="81"/>
            <rFont val="Tahoma"/>
            <family val="2"/>
          </rPr>
          <t>Mäki Antti I:</t>
        </r>
        <r>
          <rPr>
            <sz val="9"/>
            <color indexed="81"/>
            <rFont val="Tahoma"/>
            <family val="2"/>
          </rPr>
          <t xml:space="preserve">
3x500w</t>
        </r>
      </text>
    </comment>
  </commentList>
</comments>
</file>

<file path=xl/sharedStrings.xml><?xml version="1.0" encoding="utf-8"?>
<sst xmlns="http://schemas.openxmlformats.org/spreadsheetml/2006/main" count="161" uniqueCount="102">
  <si>
    <t>Rakennus 1
Asuinrakennus</t>
  </si>
  <si>
    <t>rakennusvuosi</t>
  </si>
  <si>
    <t>kerrokset</t>
  </si>
  <si>
    <t>Ala
[m2]</t>
  </si>
  <si>
    <t>huonekorkeus
[m]</t>
  </si>
  <si>
    <t>tilavuus
[m3]</t>
  </si>
  <si>
    <t>lämmönlähde pääasiallinen</t>
  </si>
  <si>
    <t>lämmönlähde sekundääri</t>
  </si>
  <si>
    <t>lämmönlähde tertiääri</t>
  </si>
  <si>
    <t>1912/1924/2005/2016/2018</t>
  </si>
  <si>
    <t>Kellari</t>
  </si>
  <si>
    <t>lattialämmitys kaapeli</t>
  </si>
  <si>
    <t>ala-kerta</t>
  </si>
  <si>
    <t>ILP</t>
  </si>
  <si>
    <t>takka</t>
  </si>
  <si>
    <t>sähköpatterit</t>
  </si>
  <si>
    <t>ylä-kerta</t>
  </si>
  <si>
    <t>Kerrokset</t>
  </si>
  <si>
    <t>kellari 2005</t>
  </si>
  <si>
    <t>tilat</t>
  </si>
  <si>
    <t>lattia</t>
  </si>
  <si>
    <t>seinärakenne</t>
  </si>
  <si>
    <t>ikkuna</t>
  </si>
  <si>
    <t>koko</t>
  </si>
  <si>
    <t>tyyppi</t>
  </si>
  <si>
    <t>sauna</t>
  </si>
  <si>
    <t>laatta</t>
  </si>
  <si>
    <t>puupaneli 300mm eristeharkko</t>
  </si>
  <si>
    <t>suihku</t>
  </si>
  <si>
    <t>50x50</t>
  </si>
  <si>
    <t>kaksilasinen</t>
  </si>
  <si>
    <t>pukuhuone</t>
  </si>
  <si>
    <t>käyttövesivaraaja</t>
  </si>
  <si>
    <t>varasto</t>
  </si>
  <si>
    <t>wc</t>
  </si>
  <si>
    <t>oleskelutila</t>
  </si>
  <si>
    <t>38x59</t>
  </si>
  <si>
    <t>alakerta 1912/2016</t>
  </si>
  <si>
    <t>keittiö</t>
  </si>
  <si>
    <t>lauta</t>
  </si>
  <si>
    <t>kipsi+ilmansulkupaperi +50mm villa + hirsi 130-150mm</t>
  </si>
  <si>
    <t>110x130</t>
  </si>
  <si>
    <t>kolmilasinen</t>
  </si>
  <si>
    <t>olohuone</t>
  </si>
  <si>
    <t>110x131</t>
  </si>
  <si>
    <t>wc/suihku</t>
  </si>
  <si>
    <t xml:space="preserve">laatta + villa </t>
  </si>
  <si>
    <t>90x100</t>
  </si>
  <si>
    <t>aula</t>
  </si>
  <si>
    <t>hirsi</t>
  </si>
  <si>
    <t>eteinen (kylmä)</t>
  </si>
  <si>
    <t>?</t>
  </si>
  <si>
    <t>yksilasinen</t>
  </si>
  <si>
    <t>yläkerta 1924/2018</t>
  </si>
  <si>
    <t>kipsi + ilmasulku+150mmvilla</t>
  </si>
  <si>
    <t>kolmilasi</t>
  </si>
  <si>
    <t>makuuhuone</t>
  </si>
  <si>
    <t>110x132</t>
  </si>
  <si>
    <t>alapohja</t>
  </si>
  <si>
    <t>eristys</t>
  </si>
  <si>
    <t>100mm eps</t>
  </si>
  <si>
    <t>100mm</t>
  </si>
  <si>
    <t>yläpohja</t>
  </si>
  <si>
    <t>300mm ekovilla</t>
  </si>
  <si>
    <t>Rakennus 2 rakenteilla
Autotalli/varasto</t>
  </si>
  <si>
    <t>lattialämmitys</t>
  </si>
  <si>
    <t>Ajankohta</t>
  </si>
  <si>
    <t>Ilmankosteus %</t>
  </si>
  <si>
    <t>Ulkolämpötila °C</t>
  </si>
  <si>
    <t>Sähkönkulutus kWh</t>
  </si>
  <si>
    <t>lämmitystarveluku</t>
  </si>
  <si>
    <t xml:space="preserve">selluvilla </t>
  </si>
  <si>
    <t xml:space="preserve">alapohja </t>
  </si>
  <si>
    <t>eps</t>
  </si>
  <si>
    <t>kokonaisala</t>
  </si>
  <si>
    <t>kokonaistilaivuus</t>
  </si>
  <si>
    <t>m2</t>
  </si>
  <si>
    <t>m3</t>
  </si>
  <si>
    <t>Talo</t>
  </si>
  <si>
    <t>seinäpaksuus
(mm)</t>
  </si>
  <si>
    <t>panelointi</t>
  </si>
  <si>
    <t>koolaus</t>
  </si>
  <si>
    <t>eristeharkko</t>
  </si>
  <si>
    <t>kipsilevy</t>
  </si>
  <si>
    <t>ilmansulku</t>
  </si>
  <si>
    <t>eriste</t>
  </si>
  <si>
    <t>tuulensuoja</t>
  </si>
  <si>
    <t>ulkovuori</t>
  </si>
  <si>
    <t>U</t>
  </si>
  <si>
    <t>alakerta</t>
  </si>
  <si>
    <t>yläkerta</t>
  </si>
  <si>
    <t>kellari</t>
  </si>
  <si>
    <t xml:space="preserve">tehontarve w </t>
  </si>
  <si>
    <t>(purmo laskuri https://www.purmo.com/fi-fi/tyokalut/lampotarpeen-laskeminen/huoneen-lammontarve)</t>
  </si>
  <si>
    <t>porraskuilu</t>
  </si>
  <si>
    <t>iso huone</t>
  </si>
  <si>
    <t>yhteensä</t>
  </si>
  <si>
    <t>kylmä eteinen</t>
  </si>
  <si>
    <t>käytävä</t>
  </si>
  <si>
    <t>keittio</t>
  </si>
  <si>
    <t>k+OH</t>
  </si>
  <si>
    <t>työhuone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</si>
</sst>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yyyy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color theme="1"/>
      <name val="Calibri"/>
      <family val="2"/>
      <scheme val="minor"/>
    </font>
    <font>
      <b/>
      <sz val="11"/>
      <color theme="1"/>
      <name val="Inte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left" indent="1"/>
    </xf>
    <xf numFmtId="0" fontId="2" fillId="0" borderId="0" xfId="0" applyFont="1"/>
    <xf numFmtId="164" fontId="0" fillId="0" borderId="0" xfId="0" applyNumberFormat="1"/>
    <xf numFmtId="0" fontId="1" fillId="0" borderId="0" xfId="1"/>
    <xf numFmtId="0" fontId="5" fillId="0" borderId="0" xfId="0" applyFont="1"/>
    <xf numFmtId="0" fontId="6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left"/>
    </xf>
  </cellXfs>
  <cellStyles count="2">
    <cellStyle name="Normal" xfId="0" builtinId="0"/>
    <cellStyle name="Normal 2" xfId="1" xr:uid="{6AF788D4-CE1C-49BC-856B-055E684747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i-FI"/>
              <a:t>2016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i-FI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[1]Sheet1!$C$1</c:f>
              <c:strCache>
                <c:ptCount val="1"/>
                <c:pt idx="0">
                  <c:v>Ulkolämpötila °C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[1]Sheet1!$C$2:$C$13</c:f>
              <c:numCache>
                <c:formatCode>General</c:formatCode>
                <c:ptCount val="12"/>
                <c:pt idx="0">
                  <c:v>-8.8000000000000007</c:v>
                </c:pt>
                <c:pt idx="1">
                  <c:v>0.3</c:v>
                </c:pt>
                <c:pt idx="2">
                  <c:v>0.9</c:v>
                </c:pt>
                <c:pt idx="3">
                  <c:v>4.8</c:v>
                </c:pt>
                <c:pt idx="4">
                  <c:v>13.8</c:v>
                </c:pt>
                <c:pt idx="5">
                  <c:v>15.3</c:v>
                </c:pt>
                <c:pt idx="6">
                  <c:v>17.8</c:v>
                </c:pt>
                <c:pt idx="7">
                  <c:v>16.399999999999999</c:v>
                </c:pt>
                <c:pt idx="8">
                  <c:v>13.3</c:v>
                </c:pt>
                <c:pt idx="9">
                  <c:v>5.6</c:v>
                </c:pt>
                <c:pt idx="10">
                  <c:v>0</c:v>
                </c:pt>
                <c:pt idx="11">
                  <c:v>0.2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C64-4D37-BDB2-651AB66FC532}"/>
            </c:ext>
          </c:extLst>
        </c:ser>
        <c:ser>
          <c:idx val="1"/>
          <c:order val="1"/>
          <c:tx>
            <c:strRef>
              <c:f>[1]Sheet1!$D$1</c:f>
              <c:strCache>
                <c:ptCount val="1"/>
                <c:pt idx="0">
                  <c:v>Sähkönkulutus kWh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[1]Sheet1!$D$2:$D$13</c:f>
              <c:numCache>
                <c:formatCode>General</c:formatCode>
                <c:ptCount val="12"/>
                <c:pt idx="0">
                  <c:v>4298.29</c:v>
                </c:pt>
                <c:pt idx="1">
                  <c:v>2596.86</c:v>
                </c:pt>
                <c:pt idx="2">
                  <c:v>2766.5</c:v>
                </c:pt>
                <c:pt idx="3">
                  <c:v>1974.28</c:v>
                </c:pt>
                <c:pt idx="4">
                  <c:v>1175.33</c:v>
                </c:pt>
                <c:pt idx="5">
                  <c:v>885.63</c:v>
                </c:pt>
                <c:pt idx="6">
                  <c:v>578.77</c:v>
                </c:pt>
                <c:pt idx="7">
                  <c:v>848.89</c:v>
                </c:pt>
                <c:pt idx="8">
                  <c:v>994.72</c:v>
                </c:pt>
                <c:pt idx="9">
                  <c:v>1730.77</c:v>
                </c:pt>
                <c:pt idx="10">
                  <c:v>2593.63</c:v>
                </c:pt>
                <c:pt idx="11">
                  <c:v>2785.38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C64-4D37-BDB2-651AB66FC532}"/>
            </c:ext>
          </c:extLst>
        </c:ser>
        <c:ser>
          <c:idx val="2"/>
          <c:order val="2"/>
          <c:tx>
            <c:strRef>
              <c:f>[1]Sheet1!$E$1</c:f>
              <c:strCache>
                <c:ptCount val="1"/>
                <c:pt idx="0">
                  <c:v>lämmitystarveluku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[1]Sheet1!$E$2:$E$13</c:f>
              <c:numCache>
                <c:formatCode>General</c:formatCode>
                <c:ptCount val="12"/>
                <c:pt idx="0">
                  <c:v>800</c:v>
                </c:pt>
                <c:pt idx="1">
                  <c:v>483</c:v>
                </c:pt>
                <c:pt idx="2">
                  <c:v>501</c:v>
                </c:pt>
                <c:pt idx="3">
                  <c:v>365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59</c:v>
                </c:pt>
                <c:pt idx="9">
                  <c:v>350</c:v>
                </c:pt>
                <c:pt idx="10">
                  <c:v>510</c:v>
                </c:pt>
                <c:pt idx="11">
                  <c:v>521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C64-4D37-BDB2-651AB66FC5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55724591"/>
        <c:axId val="130871056"/>
      </c:lineChart>
      <c:catAx>
        <c:axId val="1355724591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  <c:crossAx val="130871056"/>
        <c:crosses val="autoZero"/>
        <c:auto val="1"/>
        <c:lblAlgn val="ctr"/>
        <c:lblOffset val="100"/>
        <c:noMultiLvlLbl val="0"/>
      </c:catAx>
      <c:valAx>
        <c:axId val="130871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  <c:crossAx val="1355724591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i-FI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i-FI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i-FI"/>
              <a:t>2017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i-FI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[1]Sheet1!$C$1</c:f>
              <c:strCache>
                <c:ptCount val="1"/>
                <c:pt idx="0">
                  <c:v>Ulkolämpötila °C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[1]Sheet1!$C$15:$C$26</c:f>
              <c:numCache>
                <c:formatCode>General</c:formatCode>
                <c:ptCount val="12"/>
                <c:pt idx="0">
                  <c:v>-1.9</c:v>
                </c:pt>
                <c:pt idx="1">
                  <c:v>-2</c:v>
                </c:pt>
                <c:pt idx="2">
                  <c:v>1.2</c:v>
                </c:pt>
                <c:pt idx="3">
                  <c:v>2.8</c:v>
                </c:pt>
                <c:pt idx="4">
                  <c:v>9.5</c:v>
                </c:pt>
                <c:pt idx="5">
                  <c:v>13.7</c:v>
                </c:pt>
                <c:pt idx="6">
                  <c:v>16</c:v>
                </c:pt>
                <c:pt idx="7">
                  <c:v>16.2</c:v>
                </c:pt>
                <c:pt idx="8">
                  <c:v>12.1</c:v>
                </c:pt>
                <c:pt idx="9">
                  <c:v>5.8</c:v>
                </c:pt>
                <c:pt idx="10">
                  <c:v>4.0999999999999996</c:v>
                </c:pt>
                <c:pt idx="11">
                  <c:v>1.8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F1D-4BDB-8912-C2AF67E58ADB}"/>
            </c:ext>
          </c:extLst>
        </c:ser>
        <c:ser>
          <c:idx val="1"/>
          <c:order val="1"/>
          <c:tx>
            <c:strRef>
              <c:f>[1]Sheet1!$D$1</c:f>
              <c:strCache>
                <c:ptCount val="1"/>
                <c:pt idx="0">
                  <c:v>Sähkönkulutus kWh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[1]Sheet1!$D$15:$D$26</c:f>
              <c:numCache>
                <c:formatCode>General</c:formatCode>
                <c:ptCount val="12"/>
                <c:pt idx="0">
                  <c:v>3048.75</c:v>
                </c:pt>
                <c:pt idx="1">
                  <c:v>2840.01</c:v>
                </c:pt>
                <c:pt idx="2">
                  <c:v>2504.5300000000002</c:v>
                </c:pt>
                <c:pt idx="3">
                  <c:v>2033.65</c:v>
                </c:pt>
                <c:pt idx="4">
                  <c:v>1406.5</c:v>
                </c:pt>
                <c:pt idx="5">
                  <c:v>1016.73</c:v>
                </c:pt>
                <c:pt idx="6">
                  <c:v>873.34</c:v>
                </c:pt>
                <c:pt idx="7">
                  <c:v>865.75</c:v>
                </c:pt>
                <c:pt idx="8">
                  <c:v>1159.1400000000001</c:v>
                </c:pt>
                <c:pt idx="9">
                  <c:v>1750.55</c:v>
                </c:pt>
                <c:pt idx="10">
                  <c:v>2110.4699999999998</c:v>
                </c:pt>
                <c:pt idx="11">
                  <c:v>2461.88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F1D-4BDB-8912-C2AF67E58ADB}"/>
            </c:ext>
          </c:extLst>
        </c:ser>
        <c:ser>
          <c:idx val="2"/>
          <c:order val="2"/>
          <c:tx>
            <c:strRef>
              <c:f>[1]Sheet1!$E$1</c:f>
              <c:strCache>
                <c:ptCount val="1"/>
                <c:pt idx="0">
                  <c:v>lämmitystarveluku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[1]Sheet1!$E$15:$E$26</c:f>
              <c:numCache>
                <c:formatCode>General</c:formatCode>
                <c:ptCount val="12"/>
                <c:pt idx="0">
                  <c:v>586</c:v>
                </c:pt>
                <c:pt idx="1">
                  <c:v>532</c:v>
                </c:pt>
                <c:pt idx="2">
                  <c:v>489</c:v>
                </c:pt>
                <c:pt idx="3">
                  <c:v>427</c:v>
                </c:pt>
                <c:pt idx="4">
                  <c:v>183</c:v>
                </c:pt>
                <c:pt idx="5">
                  <c:v>28</c:v>
                </c:pt>
                <c:pt idx="6">
                  <c:v>0</c:v>
                </c:pt>
                <c:pt idx="7">
                  <c:v>17</c:v>
                </c:pt>
                <c:pt idx="8">
                  <c:v>82</c:v>
                </c:pt>
                <c:pt idx="9">
                  <c:v>346</c:v>
                </c:pt>
                <c:pt idx="10">
                  <c:v>388</c:v>
                </c:pt>
                <c:pt idx="11">
                  <c:v>471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F1D-4BDB-8912-C2AF67E58A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35178096"/>
        <c:axId val="178815455"/>
      </c:lineChart>
      <c:catAx>
        <c:axId val="23517809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  <c:crossAx val="178815455"/>
        <c:crosses val="autoZero"/>
        <c:auto val="1"/>
        <c:lblAlgn val="ctr"/>
        <c:lblOffset val="100"/>
        <c:noMultiLvlLbl val="0"/>
      </c:catAx>
      <c:valAx>
        <c:axId val="1788154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  <c:crossAx val="23517809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i-FI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i-FI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i-FI"/>
              <a:t>2018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i-FI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[1]Sheet1!$C$1</c:f>
              <c:strCache>
                <c:ptCount val="1"/>
                <c:pt idx="0">
                  <c:v>Ulkolämpötila °C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[1]Sheet1!$C$28:$C$39</c:f>
              <c:numCache>
                <c:formatCode>General</c:formatCode>
                <c:ptCount val="12"/>
                <c:pt idx="0">
                  <c:v>-1.2</c:v>
                </c:pt>
                <c:pt idx="1">
                  <c:v>-7</c:v>
                </c:pt>
                <c:pt idx="2">
                  <c:v>-3.6</c:v>
                </c:pt>
                <c:pt idx="3">
                  <c:v>5</c:v>
                </c:pt>
                <c:pt idx="4">
                  <c:v>14.5</c:v>
                </c:pt>
                <c:pt idx="5">
                  <c:v>15.3</c:v>
                </c:pt>
                <c:pt idx="6">
                  <c:v>21.1</c:v>
                </c:pt>
                <c:pt idx="7">
                  <c:v>18.600000000000001</c:v>
                </c:pt>
                <c:pt idx="8">
                  <c:v>13.9</c:v>
                </c:pt>
                <c:pt idx="9">
                  <c:v>7.7</c:v>
                </c:pt>
                <c:pt idx="10">
                  <c:v>3.8</c:v>
                </c:pt>
                <c:pt idx="11">
                  <c:v>-0.8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10F-4DCE-A2B2-D53E83120FB4}"/>
            </c:ext>
          </c:extLst>
        </c:ser>
        <c:ser>
          <c:idx val="1"/>
          <c:order val="1"/>
          <c:tx>
            <c:strRef>
              <c:f>[1]Sheet1!$D$1</c:f>
              <c:strCache>
                <c:ptCount val="1"/>
                <c:pt idx="0">
                  <c:v>Sähkönkulutus kWh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[1]Sheet1!$D$28:$D$39</c:f>
              <c:numCache>
                <c:formatCode>General</c:formatCode>
                <c:ptCount val="12"/>
                <c:pt idx="0">
                  <c:v>2747.19</c:v>
                </c:pt>
                <c:pt idx="1">
                  <c:v>3409.51</c:v>
                </c:pt>
                <c:pt idx="2">
                  <c:v>3113.28</c:v>
                </c:pt>
                <c:pt idx="3">
                  <c:v>1840.16</c:v>
                </c:pt>
                <c:pt idx="4">
                  <c:v>1208.97</c:v>
                </c:pt>
                <c:pt idx="5">
                  <c:v>956.9</c:v>
                </c:pt>
                <c:pt idx="6">
                  <c:v>826.22</c:v>
                </c:pt>
                <c:pt idx="7">
                  <c:v>884.21</c:v>
                </c:pt>
                <c:pt idx="8">
                  <c:v>898.1</c:v>
                </c:pt>
                <c:pt idx="9">
                  <c:v>1475.89</c:v>
                </c:pt>
                <c:pt idx="10">
                  <c:v>1896.96</c:v>
                </c:pt>
                <c:pt idx="11">
                  <c:v>2601.59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10F-4DCE-A2B2-D53E83120FB4}"/>
            </c:ext>
          </c:extLst>
        </c:ser>
        <c:ser>
          <c:idx val="2"/>
          <c:order val="2"/>
          <c:tx>
            <c:strRef>
              <c:f>[1]Sheet1!$E$1</c:f>
              <c:strCache>
                <c:ptCount val="1"/>
                <c:pt idx="0">
                  <c:v>lämmitystarveluku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[1]Sheet1!$E$28:$E$39</c:f>
              <c:numCache>
                <c:formatCode>General</c:formatCode>
                <c:ptCount val="12"/>
                <c:pt idx="0">
                  <c:v>563</c:v>
                </c:pt>
                <c:pt idx="1">
                  <c:v>671</c:v>
                </c:pt>
                <c:pt idx="2">
                  <c:v>638</c:v>
                </c:pt>
                <c:pt idx="3">
                  <c:v>355</c:v>
                </c:pt>
                <c:pt idx="4">
                  <c:v>47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64</c:v>
                </c:pt>
                <c:pt idx="9">
                  <c:v>267</c:v>
                </c:pt>
                <c:pt idx="10">
                  <c:v>396</c:v>
                </c:pt>
                <c:pt idx="11">
                  <c:v>551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10F-4DCE-A2B2-D53E83120F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90830495"/>
        <c:axId val="1353913167"/>
      </c:lineChart>
      <c:catAx>
        <c:axId val="890830495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  <c:crossAx val="1353913167"/>
        <c:crosses val="autoZero"/>
        <c:auto val="1"/>
        <c:lblAlgn val="ctr"/>
        <c:lblOffset val="100"/>
        <c:noMultiLvlLbl val="0"/>
      </c:catAx>
      <c:valAx>
        <c:axId val="13539131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  <c:crossAx val="890830495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i-FI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i-FI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i-FI"/>
              <a:t>2019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i-FI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[1]Sheet1!$C$1</c:f>
              <c:strCache>
                <c:ptCount val="1"/>
                <c:pt idx="0">
                  <c:v>Ulkolämpötila °C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[1]Sheet1!$C$41:$C$52</c:f>
              <c:numCache>
                <c:formatCode>General</c:formatCode>
                <c:ptCount val="12"/>
                <c:pt idx="0">
                  <c:v>-4.5999999999999996</c:v>
                </c:pt>
                <c:pt idx="1">
                  <c:v>0.4</c:v>
                </c:pt>
                <c:pt idx="2">
                  <c:v>0.4</c:v>
                </c:pt>
                <c:pt idx="3">
                  <c:v>6.7</c:v>
                </c:pt>
                <c:pt idx="4">
                  <c:v>10.3</c:v>
                </c:pt>
                <c:pt idx="5">
                  <c:v>17.3</c:v>
                </c:pt>
                <c:pt idx="6">
                  <c:v>17.5</c:v>
                </c:pt>
                <c:pt idx="7">
                  <c:v>17.3</c:v>
                </c:pt>
                <c:pt idx="8">
                  <c:v>12.2</c:v>
                </c:pt>
                <c:pt idx="9">
                  <c:v>6.2</c:v>
                </c:pt>
                <c:pt idx="10">
                  <c:v>2.9</c:v>
                </c:pt>
                <c:pt idx="11">
                  <c:v>2.6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36E-4BC2-B437-9063787EC8A8}"/>
            </c:ext>
          </c:extLst>
        </c:ser>
        <c:ser>
          <c:idx val="1"/>
          <c:order val="1"/>
          <c:tx>
            <c:strRef>
              <c:f>[1]Sheet1!$D$1</c:f>
              <c:strCache>
                <c:ptCount val="1"/>
                <c:pt idx="0">
                  <c:v>Sähkönkulutus kWh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[1]Sheet1!$D$41:$D$52</c:f>
              <c:numCache>
                <c:formatCode>General</c:formatCode>
                <c:ptCount val="12"/>
                <c:pt idx="0">
                  <c:v>3185.78</c:v>
                </c:pt>
                <c:pt idx="1">
                  <c:v>2385.6999999999998</c:v>
                </c:pt>
                <c:pt idx="2">
                  <c:v>2498.46</c:v>
                </c:pt>
                <c:pt idx="3">
                  <c:v>1757.66</c:v>
                </c:pt>
                <c:pt idx="4">
                  <c:v>1358.97</c:v>
                </c:pt>
                <c:pt idx="5">
                  <c:v>903.2</c:v>
                </c:pt>
                <c:pt idx="6">
                  <c:v>743.4</c:v>
                </c:pt>
                <c:pt idx="7">
                  <c:v>750.98</c:v>
                </c:pt>
                <c:pt idx="8">
                  <c:v>1024.6300000000001</c:v>
                </c:pt>
                <c:pt idx="9">
                  <c:v>1683.2</c:v>
                </c:pt>
                <c:pt idx="10">
                  <c:v>2120.11</c:v>
                </c:pt>
                <c:pt idx="11">
                  <c:v>2286.86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36E-4BC2-B437-9063787EC8A8}"/>
            </c:ext>
          </c:extLst>
        </c:ser>
        <c:ser>
          <c:idx val="2"/>
          <c:order val="2"/>
          <c:tx>
            <c:strRef>
              <c:f>[1]Sheet1!$E$1</c:f>
              <c:strCache>
                <c:ptCount val="1"/>
                <c:pt idx="0">
                  <c:v>lämmitystarveluku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[1]Sheet1!$E$41:$E$52</c:f>
              <c:numCache>
                <c:formatCode>General</c:formatCode>
                <c:ptCount val="12"/>
                <c:pt idx="0">
                  <c:v>670</c:v>
                </c:pt>
                <c:pt idx="1">
                  <c:v>490</c:v>
                </c:pt>
                <c:pt idx="2">
                  <c:v>538</c:v>
                </c:pt>
                <c:pt idx="3">
                  <c:v>272</c:v>
                </c:pt>
                <c:pt idx="4">
                  <c:v>150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126</c:v>
                </c:pt>
                <c:pt idx="9">
                  <c:v>334</c:v>
                </c:pt>
                <c:pt idx="10">
                  <c:v>423</c:v>
                </c:pt>
                <c:pt idx="11">
                  <c:v>447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36E-4BC2-B437-9063787EC8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64227807"/>
        <c:axId val="890843423"/>
      </c:lineChart>
      <c:catAx>
        <c:axId val="1964227807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  <c:crossAx val="890843423"/>
        <c:crosses val="autoZero"/>
        <c:auto val="1"/>
        <c:lblAlgn val="ctr"/>
        <c:lblOffset val="100"/>
        <c:noMultiLvlLbl val="0"/>
      </c:catAx>
      <c:valAx>
        <c:axId val="8908434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  <c:crossAx val="1964227807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i-FI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i-FI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i-FI"/>
              <a:t>2020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i-FI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[1]Sheet1!$C$1</c:f>
              <c:strCache>
                <c:ptCount val="1"/>
                <c:pt idx="0">
                  <c:v>Ulkolämpötila °C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[1]Sheet1!$C$54:$C$65</c:f>
              <c:numCache>
                <c:formatCode>General</c:formatCode>
                <c:ptCount val="12"/>
                <c:pt idx="0">
                  <c:v>3</c:v>
                </c:pt>
                <c:pt idx="1">
                  <c:v>1.4</c:v>
                </c:pt>
                <c:pt idx="2">
                  <c:v>2.4</c:v>
                </c:pt>
                <c:pt idx="3">
                  <c:v>5.0999999999999996</c:v>
                </c:pt>
                <c:pt idx="4">
                  <c:v>9.6</c:v>
                </c:pt>
                <c:pt idx="5">
                  <c:v>17.899999999999999</c:v>
                </c:pt>
                <c:pt idx="6">
                  <c:v>16.7</c:v>
                </c:pt>
                <c:pt idx="7">
                  <c:v>17.100000000000001</c:v>
                </c:pt>
                <c:pt idx="8">
                  <c:v>13.8</c:v>
                </c:pt>
                <c:pt idx="9">
                  <c:v>9.3000000000000007</c:v>
                </c:pt>
                <c:pt idx="10">
                  <c:v>5.6</c:v>
                </c:pt>
                <c:pt idx="11">
                  <c:v>1.9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09C-40C3-81AE-A2FC5C8A6241}"/>
            </c:ext>
          </c:extLst>
        </c:ser>
        <c:ser>
          <c:idx val="1"/>
          <c:order val="1"/>
          <c:tx>
            <c:strRef>
              <c:f>[1]Sheet1!$D$1</c:f>
              <c:strCache>
                <c:ptCount val="1"/>
                <c:pt idx="0">
                  <c:v>Sähkönkulutus kWh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[1]Sheet1!$D$54:$D$65</c:f>
              <c:numCache>
                <c:formatCode>General</c:formatCode>
                <c:ptCount val="12"/>
                <c:pt idx="0">
                  <c:v>2262.41</c:v>
                </c:pt>
                <c:pt idx="1">
                  <c:v>2272.3200000000002</c:v>
                </c:pt>
                <c:pt idx="2">
                  <c:v>2358.89</c:v>
                </c:pt>
                <c:pt idx="3">
                  <c:v>2014.7</c:v>
                </c:pt>
                <c:pt idx="4">
                  <c:v>1499.12</c:v>
                </c:pt>
                <c:pt idx="5">
                  <c:v>919.51</c:v>
                </c:pt>
                <c:pt idx="6">
                  <c:v>720.08</c:v>
                </c:pt>
                <c:pt idx="7">
                  <c:v>928.27</c:v>
                </c:pt>
                <c:pt idx="8">
                  <c:v>981.79</c:v>
                </c:pt>
                <c:pt idx="9">
                  <c:v>1535.18</c:v>
                </c:pt>
                <c:pt idx="10">
                  <c:v>1977.41</c:v>
                </c:pt>
                <c:pt idx="11">
                  <c:v>2338.5700000000002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09C-40C3-81AE-A2FC5C8A6241}"/>
            </c:ext>
          </c:extLst>
        </c:ser>
        <c:ser>
          <c:idx val="2"/>
          <c:order val="2"/>
          <c:tx>
            <c:strRef>
              <c:f>[1]Sheet1!$E$1</c:f>
              <c:strCache>
                <c:ptCount val="1"/>
                <c:pt idx="0">
                  <c:v>lämmitystarveluku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[1]Sheet1!$E$54:$E$65</c:f>
              <c:numCache>
                <c:formatCode>General</c:formatCode>
                <c:ptCount val="12"/>
                <c:pt idx="0">
                  <c:v>434</c:v>
                </c:pt>
                <c:pt idx="1">
                  <c:v>452</c:v>
                </c:pt>
                <c:pt idx="2">
                  <c:v>452</c:v>
                </c:pt>
                <c:pt idx="3">
                  <c:v>351</c:v>
                </c:pt>
                <c:pt idx="4">
                  <c:v>180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26</c:v>
                </c:pt>
                <c:pt idx="9">
                  <c:v>201</c:v>
                </c:pt>
                <c:pt idx="10">
                  <c:v>343</c:v>
                </c:pt>
                <c:pt idx="11">
                  <c:v>467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09C-40C3-81AE-A2FC5C8A62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91149135"/>
        <c:axId val="922567519"/>
      </c:lineChart>
      <c:catAx>
        <c:axId val="891149135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  <c:crossAx val="922567519"/>
        <c:crosses val="autoZero"/>
        <c:auto val="1"/>
        <c:lblAlgn val="ctr"/>
        <c:lblOffset val="100"/>
        <c:noMultiLvlLbl val="0"/>
      </c:catAx>
      <c:valAx>
        <c:axId val="9225675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  <c:crossAx val="891149135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i-FI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i-FI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i-FI"/>
              <a:t>2021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i-FI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[1]Sheet1!$C$1</c:f>
              <c:strCache>
                <c:ptCount val="1"/>
                <c:pt idx="0">
                  <c:v>Ulkolämpötila °C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[1]Sheet1!$C$67:$C$78</c:f>
              <c:numCache>
                <c:formatCode>General</c:formatCode>
                <c:ptCount val="12"/>
                <c:pt idx="0">
                  <c:v>-3.5</c:v>
                </c:pt>
                <c:pt idx="1">
                  <c:v>-6.6</c:v>
                </c:pt>
                <c:pt idx="2">
                  <c:v>0</c:v>
                </c:pt>
                <c:pt idx="3">
                  <c:v>5</c:v>
                </c:pt>
                <c:pt idx="4">
                  <c:v>10.3</c:v>
                </c:pt>
                <c:pt idx="5">
                  <c:v>19.3</c:v>
                </c:pt>
                <c:pt idx="6">
                  <c:v>21.4</c:v>
                </c:pt>
                <c:pt idx="7">
                  <c:v>15.9</c:v>
                </c:pt>
                <c:pt idx="8">
                  <c:v>10.4</c:v>
                </c:pt>
                <c:pt idx="9">
                  <c:v>8.6999999999999993</c:v>
                </c:pt>
                <c:pt idx="10">
                  <c:v>2.7</c:v>
                </c:pt>
                <c:pt idx="11">
                  <c:v>-5.3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739-4EEB-A400-303151694B65}"/>
            </c:ext>
          </c:extLst>
        </c:ser>
        <c:ser>
          <c:idx val="1"/>
          <c:order val="1"/>
          <c:tx>
            <c:strRef>
              <c:f>[1]Sheet1!$D$1</c:f>
              <c:strCache>
                <c:ptCount val="1"/>
                <c:pt idx="0">
                  <c:v>Sähkönkulutus kWh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[1]Sheet1!$D$67:$D$78</c:f>
              <c:numCache>
                <c:formatCode>General</c:formatCode>
                <c:ptCount val="12"/>
                <c:pt idx="0">
                  <c:v>3227.75</c:v>
                </c:pt>
                <c:pt idx="1">
                  <c:v>3415.07</c:v>
                </c:pt>
                <c:pt idx="2">
                  <c:v>2834.36</c:v>
                </c:pt>
                <c:pt idx="3">
                  <c:v>1962.36</c:v>
                </c:pt>
                <c:pt idx="4">
                  <c:v>1297.6500000000001</c:v>
                </c:pt>
                <c:pt idx="5">
                  <c:v>877.49</c:v>
                </c:pt>
                <c:pt idx="6">
                  <c:v>586.30999999999995</c:v>
                </c:pt>
                <c:pt idx="7">
                  <c:v>729.8</c:v>
                </c:pt>
                <c:pt idx="8">
                  <c:v>1133.98</c:v>
                </c:pt>
                <c:pt idx="9">
                  <c:v>1515.17</c:v>
                </c:pt>
                <c:pt idx="10">
                  <c:v>2104.7800000000002</c:v>
                </c:pt>
                <c:pt idx="11">
                  <c:v>3604.98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739-4EEB-A400-303151694B65}"/>
            </c:ext>
          </c:extLst>
        </c:ser>
        <c:ser>
          <c:idx val="2"/>
          <c:order val="2"/>
          <c:tx>
            <c:strRef>
              <c:f>[1]Sheet1!$E$1</c:f>
              <c:strCache>
                <c:ptCount val="1"/>
                <c:pt idx="0">
                  <c:v>lämmitystarveluku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[1]Sheet1!$E$67:$E$78</c:f>
              <c:numCache>
                <c:formatCode>General</c:formatCode>
                <c:ptCount val="12"/>
                <c:pt idx="0">
                  <c:v>636</c:v>
                </c:pt>
                <c:pt idx="1">
                  <c:v>661</c:v>
                </c:pt>
                <c:pt idx="2">
                  <c:v>527</c:v>
                </c:pt>
                <c:pt idx="3">
                  <c:v>346</c:v>
                </c:pt>
                <c:pt idx="4">
                  <c:v>116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171</c:v>
                </c:pt>
                <c:pt idx="9">
                  <c:v>253</c:v>
                </c:pt>
                <c:pt idx="10">
                  <c:v>429</c:v>
                </c:pt>
                <c:pt idx="11">
                  <c:v>692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739-4EEB-A400-303151694B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09187824"/>
        <c:axId val="1958821999"/>
      </c:lineChart>
      <c:catAx>
        <c:axId val="3091878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  <c:crossAx val="1958821999"/>
        <c:crosses val="autoZero"/>
        <c:auto val="1"/>
        <c:lblAlgn val="ctr"/>
        <c:lblOffset val="100"/>
        <c:noMultiLvlLbl val="0"/>
      </c:catAx>
      <c:valAx>
        <c:axId val="1958821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  <c:crossAx val="30918782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i-FI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i-FI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i-FI"/>
              <a:t>2022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i-FI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[1]Sheet1!$C$1</c:f>
              <c:strCache>
                <c:ptCount val="1"/>
                <c:pt idx="0">
                  <c:v>Ulkolämpötila °C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[1]Sheet1!$C$80:$C$91</c:f>
              <c:numCache>
                <c:formatCode>General</c:formatCode>
                <c:ptCount val="12"/>
                <c:pt idx="0">
                  <c:v>-2.1</c:v>
                </c:pt>
                <c:pt idx="1">
                  <c:v>-1</c:v>
                </c:pt>
                <c:pt idx="2">
                  <c:v>1</c:v>
                </c:pt>
                <c:pt idx="3">
                  <c:v>4.2</c:v>
                </c:pt>
                <c:pt idx="4">
                  <c:v>9.5</c:v>
                </c:pt>
                <c:pt idx="5">
                  <c:v>16.8</c:v>
                </c:pt>
                <c:pt idx="6">
                  <c:v>18.5</c:v>
                </c:pt>
                <c:pt idx="7">
                  <c:v>19.3</c:v>
                </c:pt>
                <c:pt idx="8">
                  <c:v>10.8</c:v>
                </c:pt>
                <c:pt idx="9">
                  <c:v>8.8000000000000007</c:v>
                </c:pt>
                <c:pt idx="10">
                  <c:v>3.3</c:v>
                </c:pt>
                <c:pt idx="11">
                  <c:v>-1.6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616-48C6-8C7B-0DCCD83E7354}"/>
            </c:ext>
          </c:extLst>
        </c:ser>
        <c:ser>
          <c:idx val="1"/>
          <c:order val="1"/>
          <c:tx>
            <c:strRef>
              <c:f>[1]Sheet1!$D$1</c:f>
              <c:strCache>
                <c:ptCount val="1"/>
                <c:pt idx="0">
                  <c:v>Sähkönkulutus kWh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[1]Sheet1!$D$80:$D$91</c:f>
              <c:numCache>
                <c:formatCode>General</c:formatCode>
                <c:ptCount val="12"/>
                <c:pt idx="0">
                  <c:v>3161.26</c:v>
                </c:pt>
                <c:pt idx="1">
                  <c:v>2649.8</c:v>
                </c:pt>
                <c:pt idx="2">
                  <c:v>2684.25</c:v>
                </c:pt>
                <c:pt idx="3">
                  <c:v>1959.33</c:v>
                </c:pt>
                <c:pt idx="4">
                  <c:v>1322.46</c:v>
                </c:pt>
                <c:pt idx="5">
                  <c:v>735.59</c:v>
                </c:pt>
                <c:pt idx="6">
                  <c:v>610.96</c:v>
                </c:pt>
                <c:pt idx="7">
                  <c:v>633.87</c:v>
                </c:pt>
                <c:pt idx="8">
                  <c:v>572.49</c:v>
                </c:pt>
                <c:pt idx="9">
                  <c:v>1056.3900000000001</c:v>
                </c:pt>
                <c:pt idx="10">
                  <c:v>1501.26</c:v>
                </c:pt>
                <c:pt idx="11">
                  <c:v>1908.89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616-48C6-8C7B-0DCCD83E7354}"/>
            </c:ext>
          </c:extLst>
        </c:ser>
        <c:ser>
          <c:idx val="2"/>
          <c:order val="2"/>
          <c:tx>
            <c:strRef>
              <c:f>[1]Sheet1!$E$1</c:f>
              <c:strCache>
                <c:ptCount val="1"/>
                <c:pt idx="0">
                  <c:v>lämmitystarveluku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[1]Sheet1!$E$80:$E$91</c:f>
              <c:numCache>
                <c:formatCode>General</c:formatCode>
                <c:ptCount val="12"/>
                <c:pt idx="0">
                  <c:v>593</c:v>
                </c:pt>
                <c:pt idx="1">
                  <c:v>504</c:v>
                </c:pt>
                <c:pt idx="2">
                  <c:v>495</c:v>
                </c:pt>
                <c:pt idx="3">
                  <c:v>377</c:v>
                </c:pt>
                <c:pt idx="4">
                  <c:v>162</c:v>
                </c:pt>
                <c:pt idx="5">
                  <c:v>0</c:v>
                </c:pt>
                <c:pt idx="6">
                  <c:v>0</c:v>
                </c:pt>
                <c:pt idx="7">
                  <c:v>6</c:v>
                </c:pt>
                <c:pt idx="8">
                  <c:v>170</c:v>
                </c:pt>
                <c:pt idx="9">
                  <c:v>247</c:v>
                </c:pt>
                <c:pt idx="10">
                  <c:v>410</c:v>
                </c:pt>
                <c:pt idx="11">
                  <c:v>577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616-48C6-8C7B-0DCCD83E73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11010288"/>
        <c:axId val="243725792"/>
      </c:lineChart>
      <c:catAx>
        <c:axId val="31101028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  <c:crossAx val="243725792"/>
        <c:crosses val="autoZero"/>
        <c:auto val="1"/>
        <c:lblAlgn val="ctr"/>
        <c:lblOffset val="100"/>
        <c:noMultiLvlLbl val="0"/>
      </c:catAx>
      <c:valAx>
        <c:axId val="243725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  <c:crossAx val="31101028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i-FI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i-FI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i-FI"/>
              <a:t>2023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i-FI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[1]Sheet1!$C$1</c:f>
              <c:strCache>
                <c:ptCount val="1"/>
                <c:pt idx="0">
                  <c:v>Ulkolämpötila °C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[1]Sheet1!$C$93:$C$104</c:f>
              <c:numCache>
                <c:formatCode>General</c:formatCode>
                <c:ptCount val="12"/>
                <c:pt idx="0">
                  <c:v>-0.8</c:v>
                </c:pt>
                <c:pt idx="1">
                  <c:v>-1.3</c:v>
                </c:pt>
                <c:pt idx="2">
                  <c:v>-0.4</c:v>
                </c:pt>
                <c:pt idx="3">
                  <c:v>5.9</c:v>
                </c:pt>
                <c:pt idx="4">
                  <c:v>10.9</c:v>
                </c:pt>
                <c:pt idx="5">
                  <c:v>17</c:v>
                </c:pt>
                <c:pt idx="6">
                  <c:v>16.899999999999999</c:v>
                </c:pt>
                <c:pt idx="7">
                  <c:v>17.8</c:v>
                </c:pt>
                <c:pt idx="8">
                  <c:v>15.8</c:v>
                </c:pt>
                <c:pt idx="9">
                  <c:v>5.6</c:v>
                </c:pt>
                <c:pt idx="10">
                  <c:v>0.8</c:v>
                </c:pt>
                <c:pt idx="11">
                  <c:v>-3.3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519-4C4E-A37B-960286FD2225}"/>
            </c:ext>
          </c:extLst>
        </c:ser>
        <c:ser>
          <c:idx val="1"/>
          <c:order val="1"/>
          <c:tx>
            <c:strRef>
              <c:f>[1]Sheet1!$D$1</c:f>
              <c:strCache>
                <c:ptCount val="1"/>
                <c:pt idx="0">
                  <c:v>Sähkönkulutus kWh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[1]Sheet1!$D$93:$D$104</c:f>
              <c:numCache>
                <c:formatCode>General</c:formatCode>
                <c:ptCount val="12"/>
                <c:pt idx="0">
                  <c:v>1925.88</c:v>
                </c:pt>
                <c:pt idx="1">
                  <c:v>1923.26</c:v>
                </c:pt>
                <c:pt idx="2">
                  <c:v>2018.75</c:v>
                </c:pt>
                <c:pt idx="3">
                  <c:v>1350.96</c:v>
                </c:pt>
                <c:pt idx="4">
                  <c:v>883.13</c:v>
                </c:pt>
                <c:pt idx="5">
                  <c:v>728.55</c:v>
                </c:pt>
                <c:pt idx="6">
                  <c:v>581.01</c:v>
                </c:pt>
                <c:pt idx="7">
                  <c:v>783.37</c:v>
                </c:pt>
                <c:pt idx="8">
                  <c:v>664.59</c:v>
                </c:pt>
                <c:pt idx="9">
                  <c:v>1356.98</c:v>
                </c:pt>
                <c:pt idx="10">
                  <c:v>1779.28</c:v>
                </c:pt>
                <c:pt idx="11">
                  <c:v>2082.44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519-4C4E-A37B-960286FD2225}"/>
            </c:ext>
          </c:extLst>
        </c:ser>
        <c:ser>
          <c:idx val="2"/>
          <c:order val="2"/>
          <c:tx>
            <c:strRef>
              <c:f>[1]Sheet1!$E$1</c:f>
              <c:strCache>
                <c:ptCount val="1"/>
                <c:pt idx="0">
                  <c:v>lämmitystarveluku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[1]Sheet1!$E$93:$E$104</c:f>
              <c:numCache>
                <c:formatCode>General</c:formatCode>
                <c:ptCount val="12"/>
                <c:pt idx="0">
                  <c:v>550</c:v>
                </c:pt>
                <c:pt idx="1">
                  <c:v>513</c:v>
                </c:pt>
                <c:pt idx="2">
                  <c:v>540</c:v>
                </c:pt>
                <c:pt idx="3">
                  <c:v>309</c:v>
                </c:pt>
                <c:pt idx="4">
                  <c:v>108</c:v>
                </c:pt>
                <c:pt idx="5">
                  <c:v>17</c:v>
                </c:pt>
                <c:pt idx="6">
                  <c:v>0</c:v>
                </c:pt>
                <c:pt idx="7">
                  <c:v>0</c:v>
                </c:pt>
                <c:pt idx="8">
                  <c:v>6</c:v>
                </c:pt>
                <c:pt idx="9">
                  <c:v>334</c:v>
                </c:pt>
                <c:pt idx="10">
                  <c:v>487</c:v>
                </c:pt>
                <c:pt idx="11">
                  <c:v>629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519-4C4E-A37B-960286FD22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58282079"/>
        <c:axId val="891721247"/>
      </c:lineChart>
      <c:catAx>
        <c:axId val="135828207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  <c:crossAx val="891721247"/>
        <c:crosses val="autoZero"/>
        <c:auto val="1"/>
        <c:lblAlgn val="ctr"/>
        <c:lblOffset val="100"/>
        <c:noMultiLvlLbl val="0"/>
      </c:catAx>
      <c:valAx>
        <c:axId val="8917212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  <c:crossAx val="1358282079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i-FI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i-FI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247650</xdr:colOff>
      <xdr:row>2</xdr:row>
      <xdr:rowOff>47624</xdr:rowOff>
    </xdr:from>
    <xdr:to>
      <xdr:col>20</xdr:col>
      <xdr:colOff>19050</xdr:colOff>
      <xdr:row>23</xdr:row>
      <xdr:rowOff>180974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1833521-311D-460B-872A-B1CF1B66572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20</xdr:col>
      <xdr:colOff>285749</xdr:colOff>
      <xdr:row>2</xdr:row>
      <xdr:rowOff>57150</xdr:rowOff>
    </xdr:from>
    <xdr:to>
      <xdr:col>29</xdr:col>
      <xdr:colOff>66674</xdr:colOff>
      <xdr:row>23</xdr:row>
      <xdr:rowOff>180975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EF00B27-36C1-4CDD-92DE-F106511275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29</xdr:col>
      <xdr:colOff>476249</xdr:colOff>
      <xdr:row>2</xdr:row>
      <xdr:rowOff>66674</xdr:rowOff>
    </xdr:from>
    <xdr:to>
      <xdr:col>38</xdr:col>
      <xdr:colOff>352424</xdr:colOff>
      <xdr:row>23</xdr:row>
      <xdr:rowOff>180974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819A984-C145-415E-896D-E329165802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257175</xdr:colOff>
      <xdr:row>25</xdr:row>
      <xdr:rowOff>95250</xdr:rowOff>
    </xdr:from>
    <xdr:to>
      <xdr:col>20</xdr:col>
      <xdr:colOff>47625</xdr:colOff>
      <xdr:row>46</xdr:row>
      <xdr:rowOff>161925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CC6869C5-D6DC-4DA3-A4A2-F6DDA51A5FE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20</xdr:col>
      <xdr:colOff>542924</xdr:colOff>
      <xdr:row>25</xdr:row>
      <xdr:rowOff>95249</xdr:rowOff>
    </xdr:from>
    <xdr:to>
      <xdr:col>29</xdr:col>
      <xdr:colOff>495299</xdr:colOff>
      <xdr:row>46</xdr:row>
      <xdr:rowOff>133349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2EFC8C87-EDAF-4231-B6A0-B9231C2F139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30</xdr:col>
      <xdr:colOff>371474</xdr:colOff>
      <xdr:row>25</xdr:row>
      <xdr:rowOff>104774</xdr:rowOff>
    </xdr:from>
    <xdr:to>
      <xdr:col>39</xdr:col>
      <xdr:colOff>114299</xdr:colOff>
      <xdr:row>46</xdr:row>
      <xdr:rowOff>123824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D08DE759-571F-4D09-9306-170D0DE648A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304800</xdr:colOff>
      <xdr:row>47</xdr:row>
      <xdr:rowOff>161924</xdr:rowOff>
    </xdr:from>
    <xdr:to>
      <xdr:col>20</xdr:col>
      <xdr:colOff>304800</xdr:colOff>
      <xdr:row>72</xdr:row>
      <xdr:rowOff>190500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4F31D75A-4F65-4D22-B248-C52AEBED216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20</xdr:col>
      <xdr:colOff>523875</xdr:colOff>
      <xdr:row>47</xdr:row>
      <xdr:rowOff>200024</xdr:rowOff>
    </xdr:from>
    <xdr:to>
      <xdr:col>30</xdr:col>
      <xdr:colOff>504825</xdr:colOff>
      <xdr:row>72</xdr:row>
      <xdr:rowOff>180975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49875389-607B-4F39-87ED-39F8C1F5D0F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MAKI\Downloads\S&#228;hk&#246;nkulutu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</sheetNames>
    <sheetDataSet>
      <sheetData sheetId="0">
        <row r="1">
          <cell r="C1" t="str">
            <v>Ulkolämpötila °C</v>
          </cell>
          <cell r="D1" t="str">
            <v>Sähkönkulutus kWh</v>
          </cell>
          <cell r="E1" t="str">
            <v>lämmitystarveluku</v>
          </cell>
        </row>
        <row r="2">
          <cell r="C2">
            <v>-8.8000000000000007</v>
          </cell>
          <cell r="D2">
            <v>4298.29</v>
          </cell>
          <cell r="E2">
            <v>800</v>
          </cell>
        </row>
        <row r="3">
          <cell r="C3">
            <v>0.3</v>
          </cell>
          <cell r="D3">
            <v>2596.86</v>
          </cell>
          <cell r="E3">
            <v>483</v>
          </cell>
        </row>
        <row r="4">
          <cell r="C4">
            <v>0.9</v>
          </cell>
          <cell r="D4">
            <v>2766.5</v>
          </cell>
          <cell r="E4">
            <v>501</v>
          </cell>
        </row>
        <row r="5">
          <cell r="C5">
            <v>4.8</v>
          </cell>
          <cell r="D5">
            <v>1974.28</v>
          </cell>
          <cell r="E5">
            <v>365</v>
          </cell>
        </row>
        <row r="6">
          <cell r="C6">
            <v>13.8</v>
          </cell>
          <cell r="D6">
            <v>1175.33</v>
          </cell>
          <cell r="E6">
            <v>0</v>
          </cell>
        </row>
        <row r="7">
          <cell r="C7">
            <v>15.3</v>
          </cell>
          <cell r="D7">
            <v>885.63</v>
          </cell>
          <cell r="E7">
            <v>0</v>
          </cell>
        </row>
        <row r="8">
          <cell r="C8">
            <v>17.8</v>
          </cell>
          <cell r="D8">
            <v>578.77</v>
          </cell>
          <cell r="E8">
            <v>0</v>
          </cell>
        </row>
        <row r="9">
          <cell r="C9">
            <v>16.399999999999999</v>
          </cell>
          <cell r="D9">
            <v>848.89</v>
          </cell>
          <cell r="E9">
            <v>0</v>
          </cell>
        </row>
        <row r="10">
          <cell r="C10">
            <v>13.3</v>
          </cell>
          <cell r="D10">
            <v>994.72</v>
          </cell>
          <cell r="E10">
            <v>59</v>
          </cell>
        </row>
        <row r="11">
          <cell r="C11">
            <v>5.6</v>
          </cell>
          <cell r="D11">
            <v>1730.77</v>
          </cell>
          <cell r="E11">
            <v>350</v>
          </cell>
        </row>
        <row r="12">
          <cell r="C12">
            <v>0</v>
          </cell>
          <cell r="D12">
            <v>2593.63</v>
          </cell>
          <cell r="E12">
            <v>510</v>
          </cell>
        </row>
        <row r="13">
          <cell r="C13">
            <v>0.2</v>
          </cell>
          <cell r="D13">
            <v>2785.38</v>
          </cell>
          <cell r="E13">
            <v>521</v>
          </cell>
        </row>
        <row r="15">
          <cell r="C15">
            <v>-1.9</v>
          </cell>
          <cell r="D15">
            <v>3048.75</v>
          </cell>
          <cell r="E15">
            <v>586</v>
          </cell>
        </row>
        <row r="16">
          <cell r="C16">
            <v>-2</v>
          </cell>
          <cell r="D16">
            <v>2840.01</v>
          </cell>
          <cell r="E16">
            <v>532</v>
          </cell>
        </row>
        <row r="17">
          <cell r="C17">
            <v>1.2</v>
          </cell>
          <cell r="D17">
            <v>2504.5300000000002</v>
          </cell>
          <cell r="E17">
            <v>489</v>
          </cell>
        </row>
        <row r="18">
          <cell r="C18">
            <v>2.8</v>
          </cell>
          <cell r="D18">
            <v>2033.65</v>
          </cell>
          <cell r="E18">
            <v>427</v>
          </cell>
        </row>
        <row r="19">
          <cell r="C19">
            <v>9.5</v>
          </cell>
          <cell r="D19">
            <v>1406.5</v>
          </cell>
          <cell r="E19">
            <v>183</v>
          </cell>
        </row>
        <row r="20">
          <cell r="C20">
            <v>13.7</v>
          </cell>
          <cell r="D20">
            <v>1016.73</v>
          </cell>
          <cell r="E20">
            <v>28</v>
          </cell>
        </row>
        <row r="21">
          <cell r="C21">
            <v>16</v>
          </cell>
          <cell r="D21">
            <v>873.34</v>
          </cell>
          <cell r="E21">
            <v>0</v>
          </cell>
        </row>
        <row r="22">
          <cell r="C22">
            <v>16.2</v>
          </cell>
          <cell r="D22">
            <v>865.75</v>
          </cell>
          <cell r="E22">
            <v>17</v>
          </cell>
        </row>
        <row r="23">
          <cell r="C23">
            <v>12.1</v>
          </cell>
          <cell r="D23">
            <v>1159.1400000000001</v>
          </cell>
          <cell r="E23">
            <v>82</v>
          </cell>
        </row>
        <row r="24">
          <cell r="C24">
            <v>5.8</v>
          </cell>
          <cell r="D24">
            <v>1750.55</v>
          </cell>
          <cell r="E24">
            <v>346</v>
          </cell>
        </row>
        <row r="25">
          <cell r="C25">
            <v>4.0999999999999996</v>
          </cell>
          <cell r="D25">
            <v>2110.4699999999998</v>
          </cell>
          <cell r="E25">
            <v>388</v>
          </cell>
        </row>
        <row r="26">
          <cell r="C26">
            <v>1.8</v>
          </cell>
          <cell r="D26">
            <v>2461.88</v>
          </cell>
          <cell r="E26">
            <v>471</v>
          </cell>
        </row>
        <row r="28">
          <cell r="C28">
            <v>-1.2</v>
          </cell>
          <cell r="D28">
            <v>2747.19</v>
          </cell>
          <cell r="E28">
            <v>563</v>
          </cell>
        </row>
        <row r="29">
          <cell r="C29">
            <v>-7</v>
          </cell>
          <cell r="D29">
            <v>3409.51</v>
          </cell>
          <cell r="E29">
            <v>671</v>
          </cell>
        </row>
        <row r="30">
          <cell r="C30">
            <v>-3.6</v>
          </cell>
          <cell r="D30">
            <v>3113.28</v>
          </cell>
          <cell r="E30">
            <v>638</v>
          </cell>
        </row>
        <row r="31">
          <cell r="C31">
            <v>5</v>
          </cell>
          <cell r="D31">
            <v>1840.16</v>
          </cell>
          <cell r="E31">
            <v>355</v>
          </cell>
        </row>
        <row r="32">
          <cell r="C32">
            <v>14.5</v>
          </cell>
          <cell r="D32">
            <v>1208.97</v>
          </cell>
          <cell r="E32">
            <v>47</v>
          </cell>
        </row>
        <row r="33">
          <cell r="C33">
            <v>15.3</v>
          </cell>
          <cell r="D33">
            <v>956.9</v>
          </cell>
          <cell r="E33">
            <v>0</v>
          </cell>
        </row>
        <row r="34">
          <cell r="C34">
            <v>21.1</v>
          </cell>
          <cell r="D34">
            <v>826.22</v>
          </cell>
          <cell r="E34">
            <v>0</v>
          </cell>
        </row>
        <row r="35">
          <cell r="C35">
            <v>18.600000000000001</v>
          </cell>
          <cell r="D35">
            <v>884.21</v>
          </cell>
          <cell r="E35">
            <v>0</v>
          </cell>
        </row>
        <row r="36">
          <cell r="C36">
            <v>13.9</v>
          </cell>
          <cell r="D36">
            <v>898.1</v>
          </cell>
          <cell r="E36">
            <v>64</v>
          </cell>
        </row>
        <row r="37">
          <cell r="C37">
            <v>7.7</v>
          </cell>
          <cell r="D37">
            <v>1475.89</v>
          </cell>
          <cell r="E37">
            <v>267</v>
          </cell>
        </row>
        <row r="38">
          <cell r="C38">
            <v>3.8</v>
          </cell>
          <cell r="D38">
            <v>1896.96</v>
          </cell>
          <cell r="E38">
            <v>396</v>
          </cell>
        </row>
        <row r="39">
          <cell r="C39">
            <v>-0.8</v>
          </cell>
          <cell r="D39">
            <v>2601.59</v>
          </cell>
          <cell r="E39">
            <v>551</v>
          </cell>
        </row>
        <row r="41">
          <cell r="C41">
            <v>-4.5999999999999996</v>
          </cell>
          <cell r="D41">
            <v>3185.78</v>
          </cell>
          <cell r="E41">
            <v>670</v>
          </cell>
        </row>
        <row r="42">
          <cell r="C42">
            <v>0.4</v>
          </cell>
          <cell r="D42">
            <v>2385.6999999999998</v>
          </cell>
          <cell r="E42">
            <v>490</v>
          </cell>
        </row>
        <row r="43">
          <cell r="C43">
            <v>0.4</v>
          </cell>
          <cell r="D43">
            <v>2498.46</v>
          </cell>
          <cell r="E43">
            <v>538</v>
          </cell>
        </row>
        <row r="44">
          <cell r="C44">
            <v>6.7</v>
          </cell>
          <cell r="D44">
            <v>1757.66</v>
          </cell>
          <cell r="E44">
            <v>272</v>
          </cell>
        </row>
        <row r="45">
          <cell r="C45">
            <v>10.3</v>
          </cell>
          <cell r="D45">
            <v>1358.97</v>
          </cell>
          <cell r="E45">
            <v>150</v>
          </cell>
        </row>
        <row r="46">
          <cell r="C46">
            <v>17.3</v>
          </cell>
          <cell r="D46">
            <v>903.2</v>
          </cell>
          <cell r="E46">
            <v>0</v>
          </cell>
        </row>
        <row r="47">
          <cell r="C47">
            <v>17.5</v>
          </cell>
          <cell r="D47">
            <v>743.4</v>
          </cell>
          <cell r="E47">
            <v>0</v>
          </cell>
        </row>
        <row r="48">
          <cell r="C48">
            <v>17.3</v>
          </cell>
          <cell r="D48">
            <v>750.98</v>
          </cell>
          <cell r="E48">
            <v>0</v>
          </cell>
        </row>
        <row r="49">
          <cell r="C49">
            <v>12.2</v>
          </cell>
          <cell r="D49">
            <v>1024.6300000000001</v>
          </cell>
          <cell r="E49">
            <v>126</v>
          </cell>
        </row>
        <row r="50">
          <cell r="C50">
            <v>6.2</v>
          </cell>
          <cell r="D50">
            <v>1683.2</v>
          </cell>
          <cell r="E50">
            <v>334</v>
          </cell>
        </row>
        <row r="51">
          <cell r="C51">
            <v>2.9</v>
          </cell>
          <cell r="D51">
            <v>2120.11</v>
          </cell>
          <cell r="E51">
            <v>423</v>
          </cell>
        </row>
        <row r="52">
          <cell r="C52">
            <v>2.6</v>
          </cell>
          <cell r="D52">
            <v>2286.86</v>
          </cell>
          <cell r="E52">
            <v>447</v>
          </cell>
        </row>
        <row r="54">
          <cell r="C54">
            <v>3</v>
          </cell>
          <cell r="D54">
            <v>2262.41</v>
          </cell>
          <cell r="E54">
            <v>434</v>
          </cell>
        </row>
        <row r="55">
          <cell r="C55">
            <v>1.4</v>
          </cell>
          <cell r="D55">
            <v>2272.3200000000002</v>
          </cell>
          <cell r="E55">
            <v>452</v>
          </cell>
        </row>
        <row r="56">
          <cell r="C56">
            <v>2.4</v>
          </cell>
          <cell r="D56">
            <v>2358.89</v>
          </cell>
          <cell r="E56">
            <v>452</v>
          </cell>
        </row>
        <row r="57">
          <cell r="C57">
            <v>5.0999999999999996</v>
          </cell>
          <cell r="D57">
            <v>2014.7</v>
          </cell>
          <cell r="E57">
            <v>351</v>
          </cell>
        </row>
        <row r="58">
          <cell r="C58">
            <v>9.6</v>
          </cell>
          <cell r="D58">
            <v>1499.12</v>
          </cell>
          <cell r="E58">
            <v>180</v>
          </cell>
        </row>
        <row r="59">
          <cell r="C59">
            <v>17.899999999999999</v>
          </cell>
          <cell r="D59">
            <v>919.51</v>
          </cell>
          <cell r="E59">
            <v>0</v>
          </cell>
        </row>
        <row r="60">
          <cell r="C60">
            <v>16.7</v>
          </cell>
          <cell r="D60">
            <v>720.08</v>
          </cell>
          <cell r="E60">
            <v>0</v>
          </cell>
        </row>
        <row r="61">
          <cell r="C61">
            <v>17.100000000000001</v>
          </cell>
          <cell r="D61">
            <v>928.27</v>
          </cell>
          <cell r="E61">
            <v>0</v>
          </cell>
        </row>
        <row r="62">
          <cell r="C62">
            <v>13.8</v>
          </cell>
          <cell r="D62">
            <v>981.79</v>
          </cell>
          <cell r="E62">
            <v>26</v>
          </cell>
        </row>
        <row r="63">
          <cell r="C63">
            <v>9.3000000000000007</v>
          </cell>
          <cell r="D63">
            <v>1535.18</v>
          </cell>
          <cell r="E63">
            <v>201</v>
          </cell>
        </row>
        <row r="64">
          <cell r="C64">
            <v>5.6</v>
          </cell>
          <cell r="D64">
            <v>1977.41</v>
          </cell>
          <cell r="E64">
            <v>343</v>
          </cell>
        </row>
        <row r="65">
          <cell r="C65">
            <v>1.9</v>
          </cell>
          <cell r="D65">
            <v>2338.5700000000002</v>
          </cell>
          <cell r="E65">
            <v>467</v>
          </cell>
        </row>
        <row r="67">
          <cell r="C67">
            <v>-3.5</v>
          </cell>
          <cell r="D67">
            <v>3227.75</v>
          </cell>
          <cell r="E67">
            <v>636</v>
          </cell>
        </row>
        <row r="68">
          <cell r="C68">
            <v>-6.6</v>
          </cell>
          <cell r="D68">
            <v>3415.07</v>
          </cell>
          <cell r="E68">
            <v>661</v>
          </cell>
        </row>
        <row r="69">
          <cell r="C69">
            <v>0</v>
          </cell>
          <cell r="D69">
            <v>2834.36</v>
          </cell>
          <cell r="E69">
            <v>527</v>
          </cell>
        </row>
        <row r="70">
          <cell r="C70">
            <v>5</v>
          </cell>
          <cell r="D70">
            <v>1962.36</v>
          </cell>
          <cell r="E70">
            <v>346</v>
          </cell>
        </row>
        <row r="71">
          <cell r="C71">
            <v>10.3</v>
          </cell>
          <cell r="D71">
            <v>1297.6500000000001</v>
          </cell>
          <cell r="E71">
            <v>116</v>
          </cell>
        </row>
        <row r="72">
          <cell r="C72">
            <v>19.3</v>
          </cell>
          <cell r="D72">
            <v>877.49</v>
          </cell>
          <cell r="E72">
            <v>0</v>
          </cell>
        </row>
        <row r="73">
          <cell r="C73">
            <v>21.4</v>
          </cell>
          <cell r="D73">
            <v>586.30999999999995</v>
          </cell>
          <cell r="E73">
            <v>0</v>
          </cell>
        </row>
        <row r="74">
          <cell r="C74">
            <v>15.9</v>
          </cell>
          <cell r="D74">
            <v>729.8</v>
          </cell>
          <cell r="E74">
            <v>0</v>
          </cell>
        </row>
        <row r="75">
          <cell r="C75">
            <v>10.4</v>
          </cell>
          <cell r="D75">
            <v>1133.98</v>
          </cell>
          <cell r="E75">
            <v>171</v>
          </cell>
        </row>
        <row r="76">
          <cell r="C76">
            <v>8.6999999999999993</v>
          </cell>
          <cell r="D76">
            <v>1515.17</v>
          </cell>
          <cell r="E76">
            <v>253</v>
          </cell>
        </row>
        <row r="77">
          <cell r="C77">
            <v>2.7</v>
          </cell>
          <cell r="D77">
            <v>2104.7800000000002</v>
          </cell>
          <cell r="E77">
            <v>429</v>
          </cell>
        </row>
        <row r="78">
          <cell r="C78">
            <v>-5.3</v>
          </cell>
          <cell r="D78">
            <v>3604.98</v>
          </cell>
          <cell r="E78">
            <v>692</v>
          </cell>
        </row>
        <row r="80">
          <cell r="C80">
            <v>-2.1</v>
          </cell>
          <cell r="D80">
            <v>3161.26</v>
          </cell>
          <cell r="E80">
            <v>593</v>
          </cell>
        </row>
        <row r="81">
          <cell r="C81">
            <v>-1</v>
          </cell>
          <cell r="D81">
            <v>2649.8</v>
          </cell>
          <cell r="E81">
            <v>504</v>
          </cell>
        </row>
        <row r="82">
          <cell r="C82">
            <v>1</v>
          </cell>
          <cell r="D82">
            <v>2684.25</v>
          </cell>
          <cell r="E82">
            <v>495</v>
          </cell>
        </row>
        <row r="83">
          <cell r="C83">
            <v>4.2</v>
          </cell>
          <cell r="D83">
            <v>1959.33</v>
          </cell>
          <cell r="E83">
            <v>377</v>
          </cell>
        </row>
        <row r="84">
          <cell r="C84">
            <v>9.5</v>
          </cell>
          <cell r="D84">
            <v>1322.46</v>
          </cell>
          <cell r="E84">
            <v>162</v>
          </cell>
        </row>
        <row r="85">
          <cell r="C85">
            <v>16.8</v>
          </cell>
          <cell r="D85">
            <v>735.59</v>
          </cell>
          <cell r="E85">
            <v>0</v>
          </cell>
        </row>
        <row r="86">
          <cell r="C86">
            <v>18.5</v>
          </cell>
          <cell r="D86">
            <v>610.96</v>
          </cell>
          <cell r="E86">
            <v>0</v>
          </cell>
        </row>
        <row r="87">
          <cell r="C87">
            <v>19.3</v>
          </cell>
          <cell r="D87">
            <v>633.87</v>
          </cell>
          <cell r="E87">
            <v>6</v>
          </cell>
        </row>
        <row r="88">
          <cell r="C88">
            <v>10.8</v>
          </cell>
          <cell r="D88">
            <v>572.49</v>
          </cell>
          <cell r="E88">
            <v>170</v>
          </cell>
        </row>
        <row r="89">
          <cell r="C89">
            <v>8.8000000000000007</v>
          </cell>
          <cell r="D89">
            <v>1056.3900000000001</v>
          </cell>
          <cell r="E89">
            <v>247</v>
          </cell>
        </row>
        <row r="90">
          <cell r="C90">
            <v>3.3</v>
          </cell>
          <cell r="D90">
            <v>1501.26</v>
          </cell>
          <cell r="E90">
            <v>410</v>
          </cell>
        </row>
        <row r="91">
          <cell r="C91">
            <v>-1.6</v>
          </cell>
          <cell r="D91">
            <v>1908.89</v>
          </cell>
          <cell r="E91">
            <v>577</v>
          </cell>
        </row>
        <row r="93">
          <cell r="C93">
            <v>-0.8</v>
          </cell>
          <cell r="D93">
            <v>1925.88</v>
          </cell>
          <cell r="E93">
            <v>550</v>
          </cell>
        </row>
        <row r="94">
          <cell r="C94">
            <v>-1.3</v>
          </cell>
          <cell r="D94">
            <v>1923.26</v>
          </cell>
          <cell r="E94">
            <v>513</v>
          </cell>
        </row>
        <row r="95">
          <cell r="C95">
            <v>-0.4</v>
          </cell>
          <cell r="D95">
            <v>2018.75</v>
          </cell>
          <cell r="E95">
            <v>540</v>
          </cell>
        </row>
        <row r="96">
          <cell r="C96">
            <v>5.9</v>
          </cell>
          <cell r="D96">
            <v>1350.96</v>
          </cell>
          <cell r="E96">
            <v>309</v>
          </cell>
        </row>
        <row r="97">
          <cell r="C97">
            <v>10.9</v>
          </cell>
          <cell r="D97">
            <v>883.13</v>
          </cell>
          <cell r="E97">
            <v>108</v>
          </cell>
        </row>
        <row r="98">
          <cell r="C98">
            <v>17</v>
          </cell>
          <cell r="D98">
            <v>728.55</v>
          </cell>
          <cell r="E98">
            <v>17</v>
          </cell>
        </row>
        <row r="99">
          <cell r="C99">
            <v>16.899999999999999</v>
          </cell>
          <cell r="D99">
            <v>581.01</v>
          </cell>
          <cell r="E99">
            <v>0</v>
          </cell>
        </row>
        <row r="100">
          <cell r="C100">
            <v>17.8</v>
          </cell>
          <cell r="D100">
            <v>783.37</v>
          </cell>
          <cell r="E100">
            <v>0</v>
          </cell>
        </row>
        <row r="101">
          <cell r="C101">
            <v>15.8</v>
          </cell>
          <cell r="D101">
            <v>664.59</v>
          </cell>
          <cell r="E101">
            <v>6</v>
          </cell>
        </row>
        <row r="102">
          <cell r="C102">
            <v>5.6</v>
          </cell>
          <cell r="D102">
            <v>1356.98</v>
          </cell>
          <cell r="E102">
            <v>334</v>
          </cell>
        </row>
        <row r="103">
          <cell r="C103">
            <v>0.8</v>
          </cell>
          <cell r="D103">
            <v>1779.28</v>
          </cell>
          <cell r="E103">
            <v>487</v>
          </cell>
        </row>
        <row r="104">
          <cell r="C104">
            <v>-3.3</v>
          </cell>
          <cell r="D104">
            <v>2082.44</v>
          </cell>
          <cell r="E104">
            <v>629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BDBF7-2B52-4BD7-B218-61EF8D4826FF}">
  <dimension ref="A1:L37"/>
  <sheetViews>
    <sheetView workbookViewId="0">
      <selection activeCell="E36" sqref="E36"/>
    </sheetView>
  </sheetViews>
  <sheetFormatPr defaultRowHeight="15" x14ac:dyDescent="0.25"/>
  <cols>
    <col min="1" max="1" width="20.140625" customWidth="1"/>
    <col min="2" max="2" width="24.85546875" bestFit="1" customWidth="1"/>
    <col min="3" max="3" width="15.28515625" bestFit="1" customWidth="1"/>
    <col min="5" max="5" width="50.140625" bestFit="1" customWidth="1"/>
    <col min="6" max="6" width="13.85546875" bestFit="1" customWidth="1"/>
    <col min="8" max="8" width="20.85546875" bestFit="1" customWidth="1"/>
    <col min="9" max="10" width="12.85546875" bestFit="1" customWidth="1"/>
  </cols>
  <sheetData>
    <row r="1" spans="1:12" ht="30" x14ac:dyDescent="0.25">
      <c r="A1" s="1" t="s">
        <v>0</v>
      </c>
      <c r="B1" t="s">
        <v>1</v>
      </c>
      <c r="C1" s="2" t="s">
        <v>2</v>
      </c>
      <c r="D1" s="2"/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/>
    </row>
    <row r="2" spans="1:12" x14ac:dyDescent="0.25">
      <c r="B2" t="s">
        <v>9</v>
      </c>
      <c r="C2">
        <v>3</v>
      </c>
      <c r="D2" t="s">
        <v>10</v>
      </c>
      <c r="E2">
        <v>40</v>
      </c>
      <c r="F2">
        <v>2.2999999999999998</v>
      </c>
      <c r="G2">
        <f>F2*E2</f>
        <v>92</v>
      </c>
      <c r="H2" t="s">
        <v>11</v>
      </c>
    </row>
    <row r="3" spans="1:12" x14ac:dyDescent="0.25">
      <c r="D3" t="s">
        <v>12</v>
      </c>
      <c r="E3">
        <v>40</v>
      </c>
      <c r="F3">
        <v>2.5</v>
      </c>
      <c r="G3">
        <f t="shared" ref="G3:G4" si="0">F3*E3</f>
        <v>100</v>
      </c>
      <c r="H3" t="s">
        <v>13</v>
      </c>
      <c r="I3" t="s">
        <v>14</v>
      </c>
      <c r="J3" t="s">
        <v>15</v>
      </c>
    </row>
    <row r="4" spans="1:12" x14ac:dyDescent="0.25">
      <c r="D4" t="s">
        <v>16</v>
      </c>
      <c r="E4">
        <v>30</v>
      </c>
      <c r="F4">
        <v>2.6</v>
      </c>
      <c r="G4">
        <f t="shared" si="0"/>
        <v>78</v>
      </c>
      <c r="H4" t="s">
        <v>13</v>
      </c>
      <c r="I4" t="s">
        <v>15</v>
      </c>
    </row>
    <row r="6" spans="1:12" x14ac:dyDescent="0.25">
      <c r="A6" s="4" t="s">
        <v>17</v>
      </c>
      <c r="B6" t="s">
        <v>18</v>
      </c>
      <c r="C6" s="5" t="s">
        <v>19</v>
      </c>
      <c r="D6" s="5" t="s">
        <v>20</v>
      </c>
      <c r="E6" s="5" t="s">
        <v>21</v>
      </c>
      <c r="F6" s="5" t="s">
        <v>22</v>
      </c>
      <c r="G6" s="5" t="s">
        <v>23</v>
      </c>
      <c r="H6" s="5" t="s">
        <v>24</v>
      </c>
    </row>
    <row r="7" spans="1:12" x14ac:dyDescent="0.25">
      <c r="C7" t="s">
        <v>25</v>
      </c>
      <c r="D7" t="s">
        <v>26</v>
      </c>
      <c r="E7" t="s">
        <v>27</v>
      </c>
    </row>
    <row r="8" spans="1:12" x14ac:dyDescent="0.25">
      <c r="C8" t="s">
        <v>28</v>
      </c>
      <c r="D8" t="s">
        <v>26</v>
      </c>
      <c r="E8" t="s">
        <v>27</v>
      </c>
      <c r="F8">
        <v>1</v>
      </c>
      <c r="G8" t="s">
        <v>29</v>
      </c>
      <c r="H8" t="s">
        <v>30</v>
      </c>
    </row>
    <row r="9" spans="1:12" x14ac:dyDescent="0.25">
      <c r="C9" t="s">
        <v>31</v>
      </c>
      <c r="D9" t="s">
        <v>26</v>
      </c>
      <c r="E9" t="s">
        <v>27</v>
      </c>
      <c r="L9" t="s">
        <v>32</v>
      </c>
    </row>
    <row r="10" spans="1:12" x14ac:dyDescent="0.25">
      <c r="C10" t="s">
        <v>33</v>
      </c>
      <c r="D10" t="s">
        <v>26</v>
      </c>
      <c r="E10" t="s">
        <v>27</v>
      </c>
      <c r="F10">
        <v>1</v>
      </c>
      <c r="G10" t="s">
        <v>29</v>
      </c>
      <c r="H10" t="s">
        <v>30</v>
      </c>
    </row>
    <row r="11" spans="1:12" x14ac:dyDescent="0.25">
      <c r="C11" t="s">
        <v>34</v>
      </c>
      <c r="D11" t="s">
        <v>26</v>
      </c>
      <c r="E11" t="s">
        <v>27</v>
      </c>
    </row>
    <row r="12" spans="1:12" x14ac:dyDescent="0.25">
      <c r="C12" t="s">
        <v>35</v>
      </c>
      <c r="D12" t="s">
        <v>26</v>
      </c>
      <c r="E12" t="s">
        <v>27</v>
      </c>
      <c r="F12">
        <v>4</v>
      </c>
      <c r="G12" t="s">
        <v>36</v>
      </c>
      <c r="H12" t="s">
        <v>30</v>
      </c>
    </row>
    <row r="15" spans="1:12" x14ac:dyDescent="0.25">
      <c r="B15" t="s">
        <v>37</v>
      </c>
      <c r="C15" t="s">
        <v>38</v>
      </c>
      <c r="D15" t="s">
        <v>39</v>
      </c>
      <c r="E15" t="s">
        <v>40</v>
      </c>
      <c r="F15">
        <v>2</v>
      </c>
      <c r="G15" t="s">
        <v>41</v>
      </c>
      <c r="H15" t="s">
        <v>42</v>
      </c>
    </row>
    <row r="16" spans="1:12" x14ac:dyDescent="0.25">
      <c r="C16" t="s">
        <v>43</v>
      </c>
      <c r="E16" t="s">
        <v>40</v>
      </c>
      <c r="F16">
        <v>2</v>
      </c>
      <c r="G16" t="s">
        <v>44</v>
      </c>
      <c r="H16" t="s">
        <v>42</v>
      </c>
    </row>
    <row r="17" spans="1:8" x14ac:dyDescent="0.25">
      <c r="C17" t="s">
        <v>45</v>
      </c>
      <c r="D17" t="s">
        <v>26</v>
      </c>
      <c r="E17" t="s">
        <v>46</v>
      </c>
      <c r="F17">
        <v>1</v>
      </c>
      <c r="G17" t="s">
        <v>47</v>
      </c>
      <c r="H17" t="s">
        <v>30</v>
      </c>
    </row>
    <row r="18" spans="1:8" x14ac:dyDescent="0.25">
      <c r="C18" t="s">
        <v>48</v>
      </c>
      <c r="D18" t="s">
        <v>39</v>
      </c>
      <c r="E18" t="s">
        <v>49</v>
      </c>
    </row>
    <row r="19" spans="1:8" x14ac:dyDescent="0.25">
      <c r="C19" t="s">
        <v>50</v>
      </c>
      <c r="D19" t="s">
        <v>39</v>
      </c>
      <c r="E19" t="s">
        <v>51</v>
      </c>
      <c r="F19">
        <v>1</v>
      </c>
      <c r="G19" t="s">
        <v>47</v>
      </c>
      <c r="H19" t="s">
        <v>52</v>
      </c>
    </row>
    <row r="22" spans="1:8" x14ac:dyDescent="0.25">
      <c r="B22" t="s">
        <v>53</v>
      </c>
      <c r="C22" t="s">
        <v>48</v>
      </c>
      <c r="D22" t="s">
        <v>39</v>
      </c>
      <c r="E22" t="s">
        <v>54</v>
      </c>
      <c r="F22">
        <v>1</v>
      </c>
      <c r="G22" t="s">
        <v>41</v>
      </c>
      <c r="H22" t="s">
        <v>55</v>
      </c>
    </row>
    <row r="23" spans="1:8" x14ac:dyDescent="0.25">
      <c r="C23" t="s">
        <v>56</v>
      </c>
      <c r="D23" t="s">
        <v>39</v>
      </c>
      <c r="E23" t="s">
        <v>54</v>
      </c>
      <c r="F23">
        <v>1</v>
      </c>
      <c r="G23" t="s">
        <v>44</v>
      </c>
      <c r="H23" t="s">
        <v>55</v>
      </c>
    </row>
    <row r="24" spans="1:8" x14ac:dyDescent="0.25">
      <c r="C24" t="s">
        <v>56</v>
      </c>
      <c r="D24" t="s">
        <v>39</v>
      </c>
      <c r="E24" t="s">
        <v>54</v>
      </c>
      <c r="F24">
        <v>1</v>
      </c>
      <c r="G24" t="s">
        <v>57</v>
      </c>
      <c r="H24" t="s">
        <v>55</v>
      </c>
    </row>
    <row r="27" spans="1:8" x14ac:dyDescent="0.25">
      <c r="A27" s="4" t="s">
        <v>58</v>
      </c>
      <c r="B27" s="5" t="s">
        <v>59</v>
      </c>
      <c r="C27" s="5" t="s">
        <v>26</v>
      </c>
    </row>
    <row r="28" spans="1:8" x14ac:dyDescent="0.25">
      <c r="B28" t="s">
        <v>60</v>
      </c>
      <c r="C28" t="s">
        <v>61</v>
      </c>
    </row>
    <row r="29" spans="1:8" x14ac:dyDescent="0.25">
      <c r="A29" s="4" t="s">
        <v>62</v>
      </c>
      <c r="B29" t="s">
        <v>63</v>
      </c>
    </row>
    <row r="32" spans="1:8" ht="45" x14ac:dyDescent="0.25">
      <c r="A32" s="1" t="s">
        <v>64</v>
      </c>
      <c r="B32">
        <v>2024</v>
      </c>
      <c r="C32">
        <v>1</v>
      </c>
      <c r="E32">
        <v>70</v>
      </c>
      <c r="G32">
        <v>242</v>
      </c>
      <c r="H32" t="s">
        <v>65</v>
      </c>
    </row>
    <row r="36" spans="1:3" x14ac:dyDescent="0.25">
      <c r="A36" t="s">
        <v>74</v>
      </c>
      <c r="B36">
        <f>E32+E2+E3+E4</f>
        <v>180</v>
      </c>
      <c r="C36" t="s">
        <v>76</v>
      </c>
    </row>
    <row r="37" spans="1:3" x14ac:dyDescent="0.25">
      <c r="A37" t="s">
        <v>75</v>
      </c>
      <c r="B37">
        <f>G2+G3+G4+G32</f>
        <v>512</v>
      </c>
      <c r="C37" t="s">
        <v>77</v>
      </c>
    </row>
  </sheetData>
  <pageMargins left="0.7" right="0.7" top="0.75" bottom="0.75" header="0.3" footer="0.3"/>
  <headerFooter>
    <oddHeader>&amp;R&amp;"arial"&amp;8&amp;K000000 KONE Internal&amp;1#_x000D_</oddHeader>
  </headerFooter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4F33A-45B3-4776-AD1E-BF4ECB2662B8}">
  <dimension ref="A1:U21"/>
  <sheetViews>
    <sheetView tabSelected="1" workbookViewId="0">
      <selection activeCell="G13" sqref="G13"/>
    </sheetView>
  </sheetViews>
  <sheetFormatPr defaultRowHeight="15" x14ac:dyDescent="0.25"/>
  <cols>
    <col min="2" max="2" width="13.85546875" bestFit="1" customWidth="1"/>
    <col min="3" max="3" width="13.42578125" bestFit="1" customWidth="1"/>
  </cols>
  <sheetData>
    <row r="1" spans="1:21" x14ac:dyDescent="0.25">
      <c r="C1" t="s">
        <v>92</v>
      </c>
      <c r="U1" t="s">
        <v>93</v>
      </c>
    </row>
    <row r="2" spans="1:21" x14ac:dyDescent="0.25">
      <c r="A2" s="4" t="s">
        <v>10</v>
      </c>
      <c r="B2" t="s">
        <v>94</v>
      </c>
    </row>
    <row r="3" spans="1:21" x14ac:dyDescent="0.25">
      <c r="B3" s="12" t="s">
        <v>48</v>
      </c>
      <c r="C3">
        <v>1600</v>
      </c>
    </row>
    <row r="4" spans="1:21" x14ac:dyDescent="0.25">
      <c r="B4" s="12" t="s">
        <v>34</v>
      </c>
      <c r="C4">
        <v>104</v>
      </c>
    </row>
    <row r="5" spans="1:21" x14ac:dyDescent="0.25">
      <c r="B5" s="12" t="s">
        <v>33</v>
      </c>
      <c r="C5">
        <v>104</v>
      </c>
    </row>
    <row r="6" spans="1:21" x14ac:dyDescent="0.25">
      <c r="B6" s="12" t="s">
        <v>31</v>
      </c>
      <c r="C6" t="s">
        <v>65</v>
      </c>
    </row>
    <row r="7" spans="1:21" x14ac:dyDescent="0.25">
      <c r="B7" s="12" t="s">
        <v>28</v>
      </c>
      <c r="C7" t="s">
        <v>65</v>
      </c>
    </row>
    <row r="8" spans="1:21" x14ac:dyDescent="0.25">
      <c r="B8" s="12" t="s">
        <v>25</v>
      </c>
      <c r="C8" t="s">
        <v>65</v>
      </c>
    </row>
    <row r="9" spans="1:21" x14ac:dyDescent="0.25">
      <c r="B9" s="12" t="s">
        <v>95</v>
      </c>
      <c r="C9">
        <v>1695</v>
      </c>
    </row>
    <row r="10" spans="1:21" x14ac:dyDescent="0.25">
      <c r="B10" t="s">
        <v>96</v>
      </c>
    </row>
    <row r="12" spans="1:21" x14ac:dyDescent="0.25">
      <c r="A12" t="s">
        <v>89</v>
      </c>
      <c r="B12" s="12" t="s">
        <v>97</v>
      </c>
    </row>
    <row r="13" spans="1:21" x14ac:dyDescent="0.25">
      <c r="B13" s="12" t="s">
        <v>98</v>
      </c>
      <c r="C13">
        <v>380</v>
      </c>
    </row>
    <row r="14" spans="1:21" x14ac:dyDescent="0.25">
      <c r="B14" s="12" t="s">
        <v>94</v>
      </c>
    </row>
    <row r="15" spans="1:21" x14ac:dyDescent="0.25">
      <c r="B15" s="12" t="s">
        <v>45</v>
      </c>
      <c r="C15" t="s">
        <v>65</v>
      </c>
    </row>
    <row r="16" spans="1:21" x14ac:dyDescent="0.25">
      <c r="B16" s="12" t="s">
        <v>99</v>
      </c>
      <c r="C16">
        <v>2007</v>
      </c>
    </row>
    <row r="17" spans="1:3" x14ac:dyDescent="0.25">
      <c r="B17" s="12" t="s">
        <v>43</v>
      </c>
      <c r="C17">
        <v>1846</v>
      </c>
    </row>
    <row r="18" spans="1:3" x14ac:dyDescent="0.25">
      <c r="B18" s="12" t="s">
        <v>100</v>
      </c>
      <c r="C18">
        <v>3008</v>
      </c>
    </row>
    <row r="19" spans="1:3" x14ac:dyDescent="0.25">
      <c r="A19" t="s">
        <v>90</v>
      </c>
      <c r="B19" s="12" t="s">
        <v>48</v>
      </c>
      <c r="C19">
        <v>1264</v>
      </c>
    </row>
    <row r="20" spans="1:3" x14ac:dyDescent="0.25">
      <c r="B20" s="12" t="s">
        <v>101</v>
      </c>
      <c r="C20">
        <v>1697</v>
      </c>
    </row>
    <row r="21" spans="1:3" x14ac:dyDescent="0.25">
      <c r="B21" s="12" t="s">
        <v>56</v>
      </c>
      <c r="C21">
        <v>1736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20209-43C1-4707-8041-96FBB0B4500A}">
  <dimension ref="A1:N16"/>
  <sheetViews>
    <sheetView workbookViewId="0">
      <selection activeCell="E25" sqref="E25"/>
    </sheetView>
  </sheetViews>
  <sheetFormatPr defaultRowHeight="15" x14ac:dyDescent="0.25"/>
  <cols>
    <col min="2" max="2" width="28" customWidth="1"/>
    <col min="3" max="3" width="10.140625" bestFit="1" customWidth="1"/>
    <col min="4" max="4" width="7.85546875" bestFit="1" customWidth="1"/>
    <col min="5" max="5" width="28" customWidth="1"/>
  </cols>
  <sheetData>
    <row r="1" spans="1:14" x14ac:dyDescent="0.25">
      <c r="A1" t="s">
        <v>78</v>
      </c>
    </row>
    <row r="2" spans="1:14" ht="30" x14ac:dyDescent="0.25">
      <c r="B2" s="9" t="s">
        <v>79</v>
      </c>
      <c r="C2" s="10" t="s">
        <v>80</v>
      </c>
      <c r="D2" s="10" t="s">
        <v>81</v>
      </c>
      <c r="E2" s="10" t="s">
        <v>82</v>
      </c>
      <c r="F2" s="10" t="s">
        <v>83</v>
      </c>
      <c r="G2" s="10" t="s">
        <v>84</v>
      </c>
      <c r="H2" s="10" t="s">
        <v>85</v>
      </c>
      <c r="I2" s="10" t="s">
        <v>49</v>
      </c>
      <c r="J2" s="10" t="s">
        <v>86</v>
      </c>
      <c r="K2" s="10" t="s">
        <v>81</v>
      </c>
      <c r="L2" s="10" t="s">
        <v>87</v>
      </c>
      <c r="N2" s="10" t="s">
        <v>88</v>
      </c>
    </row>
    <row r="3" spans="1:14" x14ac:dyDescent="0.25"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</row>
    <row r="4" spans="1:14" x14ac:dyDescent="0.25">
      <c r="A4" t="s">
        <v>89</v>
      </c>
      <c r="B4" s="11">
        <f>SUM(C4:L4)</f>
        <v>249</v>
      </c>
      <c r="C4" s="11"/>
      <c r="D4" s="11"/>
      <c r="E4" s="11"/>
      <c r="F4" s="10">
        <v>13</v>
      </c>
      <c r="G4" s="10">
        <v>0</v>
      </c>
      <c r="H4" s="10">
        <v>50</v>
      </c>
      <c r="I4" s="10">
        <v>130</v>
      </c>
      <c r="J4" s="10">
        <v>12</v>
      </c>
      <c r="K4" s="10">
        <v>22</v>
      </c>
      <c r="L4" s="10">
        <v>22</v>
      </c>
    </row>
    <row r="5" spans="1:14" x14ac:dyDescent="0.25">
      <c r="A5" t="s">
        <v>90</v>
      </c>
      <c r="B5" s="11">
        <f>SUM(C5:L5)</f>
        <v>219</v>
      </c>
      <c r="C5" s="11"/>
      <c r="D5" s="11"/>
      <c r="E5" s="11"/>
      <c r="F5" s="10">
        <v>13</v>
      </c>
      <c r="G5" s="10">
        <v>0</v>
      </c>
      <c r="H5" s="10">
        <v>150</v>
      </c>
      <c r="I5" s="10">
        <v>0</v>
      </c>
      <c r="J5" s="10">
        <v>12</v>
      </c>
      <c r="K5" s="10">
        <v>22</v>
      </c>
      <c r="L5" s="10">
        <v>22</v>
      </c>
    </row>
    <row r="6" spans="1:14" x14ac:dyDescent="0.25">
      <c r="A6" t="s">
        <v>91</v>
      </c>
      <c r="B6" s="11">
        <f>SUM(C6:L6)</f>
        <v>337</v>
      </c>
      <c r="C6">
        <v>15</v>
      </c>
      <c r="D6">
        <v>22</v>
      </c>
      <c r="E6">
        <v>300</v>
      </c>
    </row>
    <row r="12" spans="1:14" x14ac:dyDescent="0.25">
      <c r="A12" s="7" t="s">
        <v>62</v>
      </c>
      <c r="B12" s="7" t="s">
        <v>71</v>
      </c>
      <c r="C12" s="7">
        <v>300</v>
      </c>
    </row>
    <row r="13" spans="1:14" x14ac:dyDescent="0.25">
      <c r="A13" s="7"/>
      <c r="B13" s="7"/>
      <c r="C13" s="7"/>
    </row>
    <row r="14" spans="1:14" x14ac:dyDescent="0.25">
      <c r="A14" s="7"/>
      <c r="B14" s="7"/>
      <c r="C14" s="7"/>
    </row>
    <row r="15" spans="1:14" x14ac:dyDescent="0.25">
      <c r="A15" s="7"/>
      <c r="B15" s="7"/>
      <c r="C15" s="7"/>
    </row>
    <row r="16" spans="1:14" x14ac:dyDescent="0.25">
      <c r="A16" s="7" t="s">
        <v>72</v>
      </c>
      <c r="B16" s="7" t="s">
        <v>73</v>
      </c>
      <c r="C16" s="7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5D37B-20F4-4147-AA3A-DFE96D83754A}">
  <dimension ref="A1:I105"/>
  <sheetViews>
    <sheetView workbookViewId="0">
      <selection activeCell="G26" sqref="G26"/>
    </sheetView>
  </sheetViews>
  <sheetFormatPr defaultRowHeight="15" x14ac:dyDescent="0.25"/>
  <cols>
    <col min="1" max="1" width="18.140625" customWidth="1"/>
    <col min="2" max="2" width="15.85546875" customWidth="1"/>
    <col min="3" max="3" width="18.140625" customWidth="1"/>
    <col min="4" max="4" width="19.28515625" customWidth="1"/>
  </cols>
  <sheetData>
    <row r="1" spans="1:9" x14ac:dyDescent="0.25">
      <c r="A1" t="s">
        <v>66</v>
      </c>
      <c r="B1" t="s">
        <v>67</v>
      </c>
      <c r="C1" t="s">
        <v>68</v>
      </c>
      <c r="D1" t="s">
        <v>69</v>
      </c>
      <c r="E1" t="s">
        <v>70</v>
      </c>
    </row>
    <row r="2" spans="1:9" x14ac:dyDescent="0.25">
      <c r="A2" s="6">
        <v>42370.000567129631</v>
      </c>
      <c r="B2">
        <v>86</v>
      </c>
      <c r="C2">
        <v>-8.8000000000000007</v>
      </c>
      <c r="D2">
        <v>4298.29</v>
      </c>
      <c r="E2">
        <v>800</v>
      </c>
    </row>
    <row r="3" spans="1:9" x14ac:dyDescent="0.25">
      <c r="A3" s="6">
        <v>42401.000567129631</v>
      </c>
      <c r="B3">
        <v>89.4</v>
      </c>
      <c r="C3">
        <v>0.3</v>
      </c>
      <c r="D3">
        <v>2596.86</v>
      </c>
      <c r="E3">
        <v>483</v>
      </c>
    </row>
    <row r="4" spans="1:9" x14ac:dyDescent="0.25">
      <c r="A4" s="6">
        <v>42430.000567129631</v>
      </c>
      <c r="B4">
        <v>80.599999999999994</v>
      </c>
      <c r="C4">
        <v>0.9</v>
      </c>
      <c r="D4">
        <v>2766.5</v>
      </c>
      <c r="E4">
        <v>501</v>
      </c>
    </row>
    <row r="5" spans="1:9" x14ac:dyDescent="0.25">
      <c r="A5" s="6">
        <v>42461.000567129631</v>
      </c>
      <c r="B5">
        <v>78.8</v>
      </c>
      <c r="C5">
        <v>4.8</v>
      </c>
      <c r="D5">
        <v>1974.28</v>
      </c>
      <c r="E5">
        <v>365</v>
      </c>
    </row>
    <row r="6" spans="1:9" x14ac:dyDescent="0.25">
      <c r="A6" s="6">
        <v>42491.000567129631</v>
      </c>
      <c r="B6">
        <v>62.5</v>
      </c>
      <c r="C6">
        <v>13.8</v>
      </c>
      <c r="D6">
        <v>1175.33</v>
      </c>
      <c r="E6">
        <v>0</v>
      </c>
    </row>
    <row r="7" spans="1:9" x14ac:dyDescent="0.25">
      <c r="A7" s="6">
        <v>42522.000567129631</v>
      </c>
      <c r="B7">
        <v>70.2</v>
      </c>
      <c r="C7">
        <v>15.3</v>
      </c>
      <c r="D7">
        <v>885.63</v>
      </c>
      <c r="E7">
        <v>0</v>
      </c>
    </row>
    <row r="8" spans="1:9" x14ac:dyDescent="0.25">
      <c r="A8" s="6">
        <v>42552.000567129631</v>
      </c>
      <c r="B8">
        <v>77.7</v>
      </c>
      <c r="C8">
        <v>17.8</v>
      </c>
      <c r="D8">
        <v>578.77</v>
      </c>
      <c r="E8">
        <v>0</v>
      </c>
    </row>
    <row r="9" spans="1:9" x14ac:dyDescent="0.25">
      <c r="A9" s="6">
        <v>42583.000567129631</v>
      </c>
      <c r="B9">
        <v>82.4</v>
      </c>
      <c r="C9">
        <v>16.399999999999999</v>
      </c>
      <c r="D9">
        <v>848.89</v>
      </c>
      <c r="E9">
        <v>0</v>
      </c>
    </row>
    <row r="10" spans="1:9" x14ac:dyDescent="0.25">
      <c r="A10" s="6">
        <v>42614.000567129631</v>
      </c>
      <c r="B10">
        <v>79.3</v>
      </c>
      <c r="C10">
        <v>13.3</v>
      </c>
      <c r="D10">
        <v>994.72</v>
      </c>
      <c r="E10">
        <v>59</v>
      </c>
    </row>
    <row r="11" spans="1:9" x14ac:dyDescent="0.25">
      <c r="A11" s="6">
        <v>42644.000567129631</v>
      </c>
      <c r="B11">
        <v>78.2</v>
      </c>
      <c r="C11">
        <v>5.6</v>
      </c>
      <c r="D11">
        <v>1730.77</v>
      </c>
      <c r="E11">
        <v>350</v>
      </c>
    </row>
    <row r="12" spans="1:9" x14ac:dyDescent="0.25">
      <c r="A12" s="7" t="s">
        <v>62</v>
      </c>
      <c r="B12" s="7" t="s">
        <v>71</v>
      </c>
      <c r="C12" s="7">
        <v>300</v>
      </c>
      <c r="D12">
        <v>2593.63</v>
      </c>
      <c r="E12">
        <v>510</v>
      </c>
    </row>
    <row r="13" spans="1:9" x14ac:dyDescent="0.25">
      <c r="A13" s="7"/>
      <c r="B13" s="7"/>
      <c r="C13" s="7"/>
      <c r="D13">
        <v>2785.38</v>
      </c>
      <c r="E13">
        <v>521</v>
      </c>
    </row>
    <row r="14" spans="1:9" ht="15.75" x14ac:dyDescent="0.25">
      <c r="A14" s="7"/>
      <c r="B14" s="7"/>
      <c r="C14" s="7"/>
      <c r="D14" s="8">
        <f>SUM(D2:D13)</f>
        <v>23229.05</v>
      </c>
      <c r="E14" s="8">
        <f>SUM(E2:E13)</f>
        <v>3589</v>
      </c>
      <c r="H14">
        <f>D6+D7+D8+D9+D10</f>
        <v>4483.34</v>
      </c>
      <c r="I14">
        <f>H14/5</f>
        <v>896.66800000000001</v>
      </c>
    </row>
    <row r="15" spans="1:9" x14ac:dyDescent="0.25">
      <c r="A15" s="7"/>
      <c r="B15" s="7"/>
      <c r="C15" s="7"/>
      <c r="D15">
        <v>3048.75</v>
      </c>
      <c r="E15">
        <v>586</v>
      </c>
    </row>
    <row r="16" spans="1:9" x14ac:dyDescent="0.25">
      <c r="A16" s="7" t="s">
        <v>72</v>
      </c>
      <c r="B16" s="7" t="s">
        <v>73</v>
      </c>
      <c r="C16" s="7">
        <v>100</v>
      </c>
      <c r="D16">
        <v>2840.01</v>
      </c>
      <c r="E16">
        <v>532</v>
      </c>
    </row>
    <row r="17" spans="1:5" x14ac:dyDescent="0.25">
      <c r="A17" s="6">
        <v>42795.000567129631</v>
      </c>
      <c r="B17">
        <v>79.5</v>
      </c>
      <c r="C17">
        <v>1.2</v>
      </c>
      <c r="D17">
        <v>2504.5300000000002</v>
      </c>
      <c r="E17">
        <v>489</v>
      </c>
    </row>
    <row r="18" spans="1:5" x14ac:dyDescent="0.25">
      <c r="A18" s="6">
        <v>42826.000567129631</v>
      </c>
      <c r="B18">
        <v>74.8</v>
      </c>
      <c r="C18">
        <v>2.8</v>
      </c>
      <c r="D18">
        <v>2033.65</v>
      </c>
      <c r="E18">
        <v>427</v>
      </c>
    </row>
    <row r="19" spans="1:5" x14ac:dyDescent="0.25">
      <c r="A19" s="6">
        <v>42856.000567129631</v>
      </c>
      <c r="B19">
        <v>63</v>
      </c>
      <c r="C19">
        <v>9.5</v>
      </c>
      <c r="D19">
        <v>1406.5</v>
      </c>
      <c r="E19">
        <v>183</v>
      </c>
    </row>
    <row r="20" spans="1:5" x14ac:dyDescent="0.25">
      <c r="A20" s="6">
        <v>42887.000567129631</v>
      </c>
      <c r="B20">
        <v>69.7</v>
      </c>
      <c r="C20">
        <v>13.7</v>
      </c>
      <c r="D20">
        <v>1016.73</v>
      </c>
      <c r="E20">
        <v>28</v>
      </c>
    </row>
    <row r="21" spans="1:5" x14ac:dyDescent="0.25">
      <c r="A21" s="6">
        <v>42917.000567129631</v>
      </c>
      <c r="B21">
        <v>74</v>
      </c>
      <c r="C21">
        <v>16</v>
      </c>
      <c r="D21">
        <v>873.34</v>
      </c>
      <c r="E21">
        <v>0</v>
      </c>
    </row>
    <row r="22" spans="1:5" x14ac:dyDescent="0.25">
      <c r="A22" s="6">
        <v>42948.000567129631</v>
      </c>
      <c r="B22">
        <v>82</v>
      </c>
      <c r="C22">
        <v>16.2</v>
      </c>
      <c r="D22">
        <v>865.75</v>
      </c>
      <c r="E22">
        <v>17</v>
      </c>
    </row>
    <row r="23" spans="1:5" x14ac:dyDescent="0.25">
      <c r="A23" s="6">
        <v>42979.000567129631</v>
      </c>
      <c r="B23">
        <v>85.3</v>
      </c>
      <c r="C23">
        <v>12.1</v>
      </c>
      <c r="D23">
        <v>1159.1400000000001</v>
      </c>
      <c r="E23">
        <v>82</v>
      </c>
    </row>
    <row r="24" spans="1:5" x14ac:dyDescent="0.25">
      <c r="A24" s="6">
        <v>43009.000567129631</v>
      </c>
      <c r="B24">
        <v>87.5</v>
      </c>
      <c r="C24">
        <v>5.8</v>
      </c>
      <c r="D24">
        <v>1750.55</v>
      </c>
      <c r="E24">
        <v>346</v>
      </c>
    </row>
    <row r="25" spans="1:5" x14ac:dyDescent="0.25">
      <c r="A25" s="6">
        <v>43040.000567129631</v>
      </c>
      <c r="B25">
        <v>87</v>
      </c>
      <c r="C25">
        <v>4.0999999999999996</v>
      </c>
      <c r="D25">
        <v>2110.4699999999998</v>
      </c>
      <c r="E25">
        <v>388</v>
      </c>
    </row>
    <row r="26" spans="1:5" x14ac:dyDescent="0.25">
      <c r="A26" s="6">
        <v>43070.000567129631</v>
      </c>
      <c r="B26">
        <v>86.9</v>
      </c>
      <c r="C26">
        <v>1.8</v>
      </c>
      <c r="D26">
        <v>2461.88</v>
      </c>
      <c r="E26">
        <v>471</v>
      </c>
    </row>
    <row r="27" spans="1:5" ht="15.75" x14ac:dyDescent="0.25">
      <c r="D27" s="8">
        <f>SUM(D15:D26)</f>
        <v>22071.300000000003</v>
      </c>
      <c r="E27" s="8">
        <f>SUM(E15:E26)</f>
        <v>3549</v>
      </c>
    </row>
    <row r="28" spans="1:5" x14ac:dyDescent="0.25">
      <c r="A28" s="6">
        <v>43101.000567129631</v>
      </c>
      <c r="B28">
        <v>85</v>
      </c>
      <c r="C28">
        <v>-1.2</v>
      </c>
      <c r="D28">
        <v>2747.19</v>
      </c>
      <c r="E28">
        <v>563</v>
      </c>
    </row>
    <row r="29" spans="1:5" x14ac:dyDescent="0.25">
      <c r="A29" s="6">
        <v>43132.000567129631</v>
      </c>
      <c r="B29">
        <v>81.7</v>
      </c>
      <c r="C29">
        <v>-7</v>
      </c>
      <c r="D29">
        <v>3409.51</v>
      </c>
      <c r="E29">
        <v>671</v>
      </c>
    </row>
    <row r="30" spans="1:5" x14ac:dyDescent="0.25">
      <c r="A30" s="6">
        <v>43160.000567129631</v>
      </c>
      <c r="B30">
        <v>74.3</v>
      </c>
      <c r="C30">
        <v>-3.6</v>
      </c>
      <c r="D30">
        <v>3113.28</v>
      </c>
      <c r="E30">
        <v>638</v>
      </c>
    </row>
    <row r="31" spans="1:5" x14ac:dyDescent="0.25">
      <c r="A31" s="6">
        <v>43191.000567129631</v>
      </c>
      <c r="B31">
        <v>75.7</v>
      </c>
      <c r="C31">
        <v>5</v>
      </c>
      <c r="D31">
        <v>1840.16</v>
      </c>
      <c r="E31">
        <v>355</v>
      </c>
    </row>
    <row r="32" spans="1:5" x14ac:dyDescent="0.25">
      <c r="A32" s="6">
        <v>43221.000567129631</v>
      </c>
      <c r="B32">
        <v>57.1</v>
      </c>
      <c r="C32">
        <v>14.5</v>
      </c>
      <c r="D32">
        <v>1208.97</v>
      </c>
      <c r="E32">
        <v>47</v>
      </c>
    </row>
    <row r="33" spans="1:5" x14ac:dyDescent="0.25">
      <c r="A33" s="6">
        <v>43252.000567129631</v>
      </c>
      <c r="B33">
        <v>62.5</v>
      </c>
      <c r="C33">
        <v>15.3</v>
      </c>
      <c r="D33">
        <v>956.9</v>
      </c>
      <c r="E33">
        <v>0</v>
      </c>
    </row>
    <row r="34" spans="1:5" x14ac:dyDescent="0.25">
      <c r="A34" s="6">
        <v>43282.000567129631</v>
      </c>
      <c r="B34">
        <v>69.8</v>
      </c>
      <c r="C34">
        <v>21.1</v>
      </c>
      <c r="D34">
        <v>826.22</v>
      </c>
      <c r="E34">
        <v>0</v>
      </c>
    </row>
    <row r="35" spans="1:5" x14ac:dyDescent="0.25">
      <c r="A35" s="6">
        <v>43313.000567129631</v>
      </c>
      <c r="B35">
        <v>73</v>
      </c>
      <c r="C35">
        <v>18.600000000000001</v>
      </c>
      <c r="D35">
        <v>884.21</v>
      </c>
      <c r="E35">
        <v>0</v>
      </c>
    </row>
    <row r="36" spans="1:5" x14ac:dyDescent="0.25">
      <c r="A36" s="6">
        <v>43344.000567129631</v>
      </c>
      <c r="B36">
        <v>81.3</v>
      </c>
      <c r="C36">
        <v>13.9</v>
      </c>
      <c r="D36">
        <v>898.1</v>
      </c>
      <c r="E36">
        <v>64</v>
      </c>
    </row>
    <row r="37" spans="1:5" x14ac:dyDescent="0.25">
      <c r="A37" s="6">
        <v>43374.000567129631</v>
      </c>
      <c r="B37">
        <v>85.8</v>
      </c>
      <c r="C37">
        <v>7.7</v>
      </c>
      <c r="D37">
        <v>1475.89</v>
      </c>
      <c r="E37">
        <v>267</v>
      </c>
    </row>
    <row r="38" spans="1:5" x14ac:dyDescent="0.25">
      <c r="A38" s="6">
        <v>43405.000567129631</v>
      </c>
      <c r="B38">
        <v>86.3</v>
      </c>
      <c r="C38">
        <v>3.8</v>
      </c>
      <c r="D38">
        <v>1896.96</v>
      </c>
      <c r="E38">
        <v>396</v>
      </c>
    </row>
    <row r="39" spans="1:5" x14ac:dyDescent="0.25">
      <c r="A39" s="6">
        <v>43435.000567129631</v>
      </c>
      <c r="B39">
        <v>86.5</v>
      </c>
      <c r="C39">
        <v>-0.8</v>
      </c>
      <c r="D39">
        <v>2601.59</v>
      </c>
      <c r="E39">
        <v>551</v>
      </c>
    </row>
    <row r="40" spans="1:5" ht="15.75" x14ac:dyDescent="0.25">
      <c r="A40" s="6"/>
      <c r="D40" s="8">
        <f>SUM(D28:D39)</f>
        <v>21858.98</v>
      </c>
      <c r="E40" s="8">
        <f>SUM(E28:E39)</f>
        <v>3552</v>
      </c>
    </row>
    <row r="41" spans="1:5" x14ac:dyDescent="0.25">
      <c r="A41" s="6">
        <v>43466.000567129631</v>
      </c>
      <c r="B41">
        <v>88</v>
      </c>
      <c r="C41">
        <v>-4.5999999999999996</v>
      </c>
      <c r="D41">
        <v>3185.78</v>
      </c>
      <c r="E41">
        <v>670</v>
      </c>
    </row>
    <row r="42" spans="1:5" x14ac:dyDescent="0.25">
      <c r="A42" s="6">
        <v>43497.000567129631</v>
      </c>
      <c r="B42">
        <v>82.7</v>
      </c>
      <c r="C42">
        <v>0.4</v>
      </c>
      <c r="D42">
        <v>2385.6999999999998</v>
      </c>
      <c r="E42">
        <v>490</v>
      </c>
    </row>
    <row r="43" spans="1:5" x14ac:dyDescent="0.25">
      <c r="A43" s="6">
        <v>43525.000567129631</v>
      </c>
      <c r="B43">
        <v>78.599999999999994</v>
      </c>
      <c r="C43">
        <v>0.4</v>
      </c>
      <c r="D43">
        <v>2498.46</v>
      </c>
      <c r="E43">
        <v>538</v>
      </c>
    </row>
    <row r="44" spans="1:5" x14ac:dyDescent="0.25">
      <c r="A44" s="6">
        <v>43556.000567129631</v>
      </c>
      <c r="B44">
        <v>59.2</v>
      </c>
      <c r="C44">
        <v>6.7</v>
      </c>
      <c r="D44">
        <v>1757.66</v>
      </c>
      <c r="E44">
        <v>272</v>
      </c>
    </row>
    <row r="45" spans="1:5" x14ac:dyDescent="0.25">
      <c r="A45" s="6">
        <v>43586.000567129631</v>
      </c>
      <c r="B45">
        <v>69.7</v>
      </c>
      <c r="C45">
        <v>10.3</v>
      </c>
      <c r="D45">
        <v>1358.97</v>
      </c>
      <c r="E45">
        <v>150</v>
      </c>
    </row>
    <row r="46" spans="1:5" x14ac:dyDescent="0.25">
      <c r="A46" s="6">
        <v>43617.000567129631</v>
      </c>
      <c r="B46">
        <v>66.7</v>
      </c>
      <c r="C46">
        <v>17.3</v>
      </c>
      <c r="D46">
        <v>903.2</v>
      </c>
      <c r="E46">
        <v>0</v>
      </c>
    </row>
    <row r="47" spans="1:5" x14ac:dyDescent="0.25">
      <c r="A47" s="6">
        <v>43647.000567129631</v>
      </c>
      <c r="B47">
        <v>67.8</v>
      </c>
      <c r="C47">
        <v>17.5</v>
      </c>
      <c r="D47">
        <v>743.4</v>
      </c>
      <c r="E47">
        <v>0</v>
      </c>
    </row>
    <row r="48" spans="1:5" x14ac:dyDescent="0.25">
      <c r="A48" s="6">
        <v>43678.000567129631</v>
      </c>
      <c r="B48">
        <v>75.2</v>
      </c>
      <c r="C48">
        <v>17.3</v>
      </c>
      <c r="D48">
        <v>750.98</v>
      </c>
      <c r="E48">
        <v>0</v>
      </c>
    </row>
    <row r="49" spans="1:5" x14ac:dyDescent="0.25">
      <c r="A49" s="6">
        <v>43709.000567129631</v>
      </c>
      <c r="B49">
        <v>81.2</v>
      </c>
      <c r="C49">
        <v>12.2</v>
      </c>
      <c r="D49">
        <v>1024.6300000000001</v>
      </c>
      <c r="E49">
        <v>126</v>
      </c>
    </row>
    <row r="50" spans="1:5" x14ac:dyDescent="0.25">
      <c r="A50" s="6">
        <v>43739.000567129631</v>
      </c>
      <c r="B50">
        <v>87</v>
      </c>
      <c r="C50">
        <v>6.2</v>
      </c>
      <c r="D50">
        <v>1683.2</v>
      </c>
      <c r="E50">
        <v>334</v>
      </c>
    </row>
    <row r="51" spans="1:5" x14ac:dyDescent="0.25">
      <c r="A51" s="6">
        <v>43770.000567129631</v>
      </c>
      <c r="B51">
        <v>85.8</v>
      </c>
      <c r="C51">
        <v>2.9</v>
      </c>
      <c r="D51">
        <v>2120.11</v>
      </c>
      <c r="E51">
        <v>423</v>
      </c>
    </row>
    <row r="52" spans="1:5" x14ac:dyDescent="0.25">
      <c r="A52" s="6">
        <v>43800.000567129631</v>
      </c>
      <c r="B52">
        <v>87.4</v>
      </c>
      <c r="C52">
        <v>2.6</v>
      </c>
      <c r="D52">
        <v>2286.86</v>
      </c>
      <c r="E52">
        <v>447</v>
      </c>
    </row>
    <row r="53" spans="1:5" ht="15.75" x14ac:dyDescent="0.25">
      <c r="A53" s="6"/>
      <c r="D53" s="8">
        <f>SUM(D41:D52)</f>
        <v>20698.95</v>
      </c>
      <c r="E53" s="8">
        <f>SUM(E41:E52)</f>
        <v>3450</v>
      </c>
    </row>
    <row r="54" spans="1:5" x14ac:dyDescent="0.25">
      <c r="A54" s="6">
        <v>43831.000567129631</v>
      </c>
      <c r="B54">
        <v>84.1</v>
      </c>
      <c r="C54">
        <v>3</v>
      </c>
      <c r="D54">
        <v>2262.41</v>
      </c>
      <c r="E54">
        <v>434</v>
      </c>
    </row>
    <row r="55" spans="1:5" x14ac:dyDescent="0.25">
      <c r="A55" s="6">
        <v>43862.000567129631</v>
      </c>
      <c r="B55">
        <v>81.400000000000006</v>
      </c>
      <c r="C55">
        <v>1.4</v>
      </c>
      <c r="D55">
        <v>2272.3200000000002</v>
      </c>
      <c r="E55">
        <v>452</v>
      </c>
    </row>
    <row r="56" spans="1:5" x14ac:dyDescent="0.25">
      <c r="A56" s="6">
        <v>43891.000567129631</v>
      </c>
      <c r="B56">
        <v>75.8</v>
      </c>
      <c r="C56">
        <v>2.4</v>
      </c>
      <c r="D56">
        <v>2358.89</v>
      </c>
      <c r="E56">
        <v>452</v>
      </c>
    </row>
    <row r="57" spans="1:5" x14ac:dyDescent="0.25">
      <c r="A57" s="6">
        <v>43922.000567129631</v>
      </c>
      <c r="B57">
        <v>63.6</v>
      </c>
      <c r="C57">
        <v>5.0999999999999996</v>
      </c>
      <c r="D57">
        <v>2014.7</v>
      </c>
      <c r="E57">
        <v>351</v>
      </c>
    </row>
    <row r="58" spans="1:5" x14ac:dyDescent="0.25">
      <c r="A58" s="6">
        <v>43952.000567129631</v>
      </c>
      <c r="B58">
        <v>62.8</v>
      </c>
      <c r="C58">
        <v>9.6</v>
      </c>
      <c r="D58">
        <v>1499.12</v>
      </c>
      <c r="E58">
        <v>180</v>
      </c>
    </row>
    <row r="59" spans="1:5" x14ac:dyDescent="0.25">
      <c r="A59" s="6">
        <v>43983.000567129631</v>
      </c>
      <c r="B59">
        <v>65.3</v>
      </c>
      <c r="C59">
        <v>17.899999999999999</v>
      </c>
      <c r="D59">
        <v>919.51</v>
      </c>
      <c r="E59">
        <v>0</v>
      </c>
    </row>
    <row r="60" spans="1:5" x14ac:dyDescent="0.25">
      <c r="A60" s="6">
        <v>44013.000567129631</v>
      </c>
      <c r="B60">
        <v>75.8</v>
      </c>
      <c r="C60">
        <v>16.7</v>
      </c>
      <c r="D60">
        <v>720.08</v>
      </c>
      <c r="E60">
        <v>0</v>
      </c>
    </row>
    <row r="61" spans="1:5" x14ac:dyDescent="0.25">
      <c r="A61" s="6">
        <v>44044.000567129631</v>
      </c>
      <c r="B61">
        <v>76</v>
      </c>
      <c r="C61">
        <v>17.100000000000001</v>
      </c>
      <c r="D61">
        <v>928.27</v>
      </c>
      <c r="E61">
        <v>0</v>
      </c>
    </row>
    <row r="62" spans="1:5" x14ac:dyDescent="0.25">
      <c r="A62" s="6">
        <v>44075.000567129631</v>
      </c>
      <c r="B62">
        <v>81.8</v>
      </c>
      <c r="C62">
        <v>13.8</v>
      </c>
      <c r="D62">
        <v>981.79</v>
      </c>
      <c r="E62">
        <v>26</v>
      </c>
    </row>
    <row r="63" spans="1:5" x14ac:dyDescent="0.25">
      <c r="A63" s="6">
        <v>44105.000567129631</v>
      </c>
      <c r="B63">
        <v>87</v>
      </c>
      <c r="C63">
        <v>9.3000000000000007</v>
      </c>
      <c r="D63">
        <v>1535.18</v>
      </c>
      <c r="E63">
        <v>201</v>
      </c>
    </row>
    <row r="64" spans="1:5" x14ac:dyDescent="0.25">
      <c r="A64" s="6">
        <v>44136.000567129631</v>
      </c>
      <c r="B64">
        <v>84.6</v>
      </c>
      <c r="C64">
        <v>5.6</v>
      </c>
      <c r="D64">
        <v>1977.41</v>
      </c>
      <c r="E64">
        <v>343</v>
      </c>
    </row>
    <row r="65" spans="1:5" x14ac:dyDescent="0.25">
      <c r="A65" s="6">
        <v>44166.000567129631</v>
      </c>
      <c r="B65">
        <v>85</v>
      </c>
      <c r="C65">
        <v>1.9</v>
      </c>
      <c r="D65">
        <v>2338.5700000000002</v>
      </c>
      <c r="E65">
        <v>467</v>
      </c>
    </row>
    <row r="66" spans="1:5" ht="15.75" x14ac:dyDescent="0.25">
      <c r="A66" s="6"/>
      <c r="D66" s="8">
        <f>SUM(D54:D65)</f>
        <v>19808.25</v>
      </c>
      <c r="E66" s="8">
        <f>SUM(E54:E65)</f>
        <v>2906</v>
      </c>
    </row>
    <row r="67" spans="1:5" x14ac:dyDescent="0.25">
      <c r="A67" s="6">
        <v>44197.000567129631</v>
      </c>
      <c r="B67">
        <v>90.1</v>
      </c>
      <c r="C67">
        <v>-3.5</v>
      </c>
      <c r="D67">
        <v>3227.75</v>
      </c>
      <c r="E67">
        <v>636</v>
      </c>
    </row>
    <row r="68" spans="1:5" x14ac:dyDescent="0.25">
      <c r="A68" s="6">
        <v>44228.000567129631</v>
      </c>
      <c r="B68">
        <v>85.6</v>
      </c>
      <c r="C68">
        <v>-6.6</v>
      </c>
      <c r="D68">
        <v>3415.07</v>
      </c>
      <c r="E68">
        <v>661</v>
      </c>
    </row>
    <row r="69" spans="1:5" x14ac:dyDescent="0.25">
      <c r="A69" s="6">
        <v>44256.000567129631</v>
      </c>
      <c r="B69">
        <v>78.8</v>
      </c>
      <c r="C69">
        <v>0</v>
      </c>
      <c r="D69">
        <v>2834.36</v>
      </c>
      <c r="E69">
        <v>527</v>
      </c>
    </row>
    <row r="70" spans="1:5" x14ac:dyDescent="0.25">
      <c r="A70" s="6">
        <v>44287.000567129631</v>
      </c>
      <c r="B70">
        <v>68.5</v>
      </c>
      <c r="C70">
        <v>5</v>
      </c>
      <c r="D70">
        <v>1962.36</v>
      </c>
      <c r="E70">
        <v>346</v>
      </c>
    </row>
    <row r="71" spans="1:5" x14ac:dyDescent="0.25">
      <c r="A71" s="6">
        <v>44317.000567129631</v>
      </c>
      <c r="B71">
        <v>70.599999999999994</v>
      </c>
      <c r="C71">
        <v>10.3</v>
      </c>
      <c r="D71">
        <v>1297.6500000000001</v>
      </c>
      <c r="E71">
        <v>116</v>
      </c>
    </row>
    <row r="72" spans="1:5" x14ac:dyDescent="0.25">
      <c r="A72" s="6">
        <v>44348.000567129631</v>
      </c>
      <c r="B72">
        <v>66.400000000000006</v>
      </c>
      <c r="C72">
        <v>19.3</v>
      </c>
      <c r="D72">
        <v>877.49</v>
      </c>
      <c r="E72">
        <v>0</v>
      </c>
    </row>
    <row r="73" spans="1:5" x14ac:dyDescent="0.25">
      <c r="A73" s="6">
        <v>44378.000567129631</v>
      </c>
      <c r="B73">
        <v>64.7</v>
      </c>
      <c r="C73">
        <v>21.4</v>
      </c>
      <c r="D73">
        <v>586.30999999999995</v>
      </c>
      <c r="E73">
        <v>0</v>
      </c>
    </row>
    <row r="74" spans="1:5" x14ac:dyDescent="0.25">
      <c r="A74" s="6">
        <v>44409.000567129631</v>
      </c>
      <c r="B74">
        <v>79.400000000000006</v>
      </c>
      <c r="C74">
        <v>15.9</v>
      </c>
      <c r="D74">
        <v>729.8</v>
      </c>
      <c r="E74">
        <v>0</v>
      </c>
    </row>
    <row r="75" spans="1:5" x14ac:dyDescent="0.25">
      <c r="A75" s="6">
        <v>44440.000567129631</v>
      </c>
      <c r="B75">
        <v>77.400000000000006</v>
      </c>
      <c r="C75">
        <v>10.4</v>
      </c>
      <c r="D75">
        <v>1133.98</v>
      </c>
      <c r="E75">
        <v>171</v>
      </c>
    </row>
    <row r="76" spans="1:5" x14ac:dyDescent="0.25">
      <c r="A76" s="6">
        <v>44470.000567129631</v>
      </c>
      <c r="B76">
        <v>83.4</v>
      </c>
      <c r="C76">
        <v>8.6999999999999993</v>
      </c>
      <c r="D76">
        <v>1515.17</v>
      </c>
      <c r="E76">
        <v>253</v>
      </c>
    </row>
    <row r="77" spans="1:5" x14ac:dyDescent="0.25">
      <c r="A77" s="6">
        <v>44501.000567129631</v>
      </c>
      <c r="B77">
        <v>85.6</v>
      </c>
      <c r="C77">
        <v>2.7</v>
      </c>
      <c r="D77">
        <v>2104.7800000000002</v>
      </c>
      <c r="E77">
        <v>429</v>
      </c>
    </row>
    <row r="78" spans="1:5" x14ac:dyDescent="0.25">
      <c r="A78" s="6">
        <v>44531.000567129631</v>
      </c>
      <c r="B78">
        <v>85.4</v>
      </c>
      <c r="C78">
        <v>-5.3</v>
      </c>
      <c r="D78">
        <v>3604.98</v>
      </c>
      <c r="E78">
        <v>692</v>
      </c>
    </row>
    <row r="79" spans="1:5" ht="15.75" x14ac:dyDescent="0.25">
      <c r="A79" s="6"/>
      <c r="D79" s="8">
        <f>SUM(D67:D78)</f>
        <v>23289.699999999997</v>
      </c>
      <c r="E79" s="8">
        <f>SUM(E67:E78)</f>
        <v>3831</v>
      </c>
    </row>
    <row r="80" spans="1:5" x14ac:dyDescent="0.25">
      <c r="A80" s="6">
        <v>44562.000567129631</v>
      </c>
      <c r="B80">
        <v>88</v>
      </c>
      <c r="C80">
        <v>-2.1</v>
      </c>
      <c r="D80">
        <v>3161.26</v>
      </c>
      <c r="E80">
        <v>593</v>
      </c>
    </row>
    <row r="81" spans="1:5" x14ac:dyDescent="0.25">
      <c r="A81" s="6">
        <v>44593.000567129631</v>
      </c>
      <c r="B81">
        <v>88.1</v>
      </c>
      <c r="C81">
        <v>-1</v>
      </c>
      <c r="D81">
        <v>2649.8</v>
      </c>
      <c r="E81">
        <v>504</v>
      </c>
    </row>
    <row r="82" spans="1:5" x14ac:dyDescent="0.25">
      <c r="A82" s="6">
        <v>44621.000567129631</v>
      </c>
      <c r="B82">
        <v>72</v>
      </c>
      <c r="C82">
        <v>1</v>
      </c>
      <c r="D82">
        <v>2684.25</v>
      </c>
      <c r="E82">
        <v>495</v>
      </c>
    </row>
    <row r="83" spans="1:5" x14ac:dyDescent="0.25">
      <c r="A83" s="6">
        <v>44652.000567129631</v>
      </c>
      <c r="B83">
        <v>66.7</v>
      </c>
      <c r="C83">
        <v>4.2</v>
      </c>
      <c r="D83">
        <v>1959.33</v>
      </c>
      <c r="E83">
        <v>377</v>
      </c>
    </row>
    <row r="84" spans="1:5" x14ac:dyDescent="0.25">
      <c r="A84" s="6">
        <v>44682.000567129631</v>
      </c>
      <c r="B84">
        <v>65.3</v>
      </c>
      <c r="C84">
        <v>9.5</v>
      </c>
      <c r="D84">
        <v>1322.46</v>
      </c>
      <c r="E84">
        <v>162</v>
      </c>
    </row>
    <row r="85" spans="1:5" x14ac:dyDescent="0.25">
      <c r="A85" s="6">
        <v>44713.000567129631</v>
      </c>
      <c r="B85">
        <v>69.8</v>
      </c>
      <c r="C85">
        <v>16.8</v>
      </c>
      <c r="D85">
        <v>735.59</v>
      </c>
      <c r="E85">
        <v>0</v>
      </c>
    </row>
    <row r="86" spans="1:5" x14ac:dyDescent="0.25">
      <c r="A86" s="6">
        <v>44743.000567129631</v>
      </c>
      <c r="B86">
        <v>71.400000000000006</v>
      </c>
      <c r="C86">
        <v>18.5</v>
      </c>
      <c r="D86">
        <v>610.96</v>
      </c>
      <c r="E86">
        <v>0</v>
      </c>
    </row>
    <row r="87" spans="1:5" x14ac:dyDescent="0.25">
      <c r="A87" s="6">
        <v>44774.000567129631</v>
      </c>
      <c r="B87">
        <v>75.400000000000006</v>
      </c>
      <c r="C87">
        <v>19.3</v>
      </c>
      <c r="D87">
        <v>633.87</v>
      </c>
      <c r="E87">
        <v>6</v>
      </c>
    </row>
    <row r="88" spans="1:5" x14ac:dyDescent="0.25">
      <c r="A88" s="6">
        <v>44805.000567129631</v>
      </c>
      <c r="B88">
        <v>76.3</v>
      </c>
      <c r="C88">
        <v>10.8</v>
      </c>
      <c r="D88">
        <v>572.49</v>
      </c>
      <c r="E88">
        <v>170</v>
      </c>
    </row>
    <row r="89" spans="1:5" x14ac:dyDescent="0.25">
      <c r="A89" s="6">
        <v>44835.000567129631</v>
      </c>
      <c r="B89">
        <v>85.1</v>
      </c>
      <c r="C89">
        <v>8.8000000000000007</v>
      </c>
      <c r="D89">
        <v>1056.3900000000001</v>
      </c>
      <c r="E89">
        <v>247</v>
      </c>
    </row>
    <row r="90" spans="1:5" x14ac:dyDescent="0.25">
      <c r="A90" s="6">
        <v>44866.000567129631</v>
      </c>
      <c r="B90">
        <v>87.2</v>
      </c>
      <c r="C90">
        <v>3.3</v>
      </c>
      <c r="D90">
        <v>1501.26</v>
      </c>
      <c r="E90">
        <v>410</v>
      </c>
    </row>
    <row r="91" spans="1:5" x14ac:dyDescent="0.25">
      <c r="A91" s="6">
        <v>44896.000567129631</v>
      </c>
      <c r="B91">
        <v>90.2</v>
      </c>
      <c r="C91">
        <v>-1.6</v>
      </c>
      <c r="D91">
        <v>1908.89</v>
      </c>
      <c r="E91">
        <v>577</v>
      </c>
    </row>
    <row r="92" spans="1:5" ht="15.75" x14ac:dyDescent="0.25">
      <c r="A92" s="6"/>
      <c r="D92" s="8">
        <f>SUM(D80:D91)</f>
        <v>18796.55</v>
      </c>
      <c r="E92" s="8">
        <f>SUM(E80:E91)</f>
        <v>3541</v>
      </c>
    </row>
    <row r="93" spans="1:5" x14ac:dyDescent="0.25">
      <c r="A93" s="6">
        <v>44927.000567129631</v>
      </c>
      <c r="B93">
        <v>89.9</v>
      </c>
      <c r="C93">
        <v>-0.8</v>
      </c>
      <c r="D93">
        <v>1925.88</v>
      </c>
      <c r="E93">
        <v>550</v>
      </c>
    </row>
    <row r="94" spans="1:5" x14ac:dyDescent="0.25">
      <c r="A94" s="6">
        <v>44958.000567129631</v>
      </c>
      <c r="B94">
        <v>84.5</v>
      </c>
      <c r="C94">
        <v>-1.3</v>
      </c>
      <c r="D94">
        <v>1923.26</v>
      </c>
      <c r="E94">
        <v>513</v>
      </c>
    </row>
    <row r="95" spans="1:5" x14ac:dyDescent="0.25">
      <c r="A95" s="6">
        <v>44986.000567129631</v>
      </c>
      <c r="B95">
        <v>79.599999999999994</v>
      </c>
      <c r="C95">
        <v>-0.4</v>
      </c>
      <c r="D95">
        <v>2018.75</v>
      </c>
      <c r="E95">
        <v>540</v>
      </c>
    </row>
    <row r="96" spans="1:5" x14ac:dyDescent="0.25">
      <c r="A96" s="6">
        <v>45017.000567129631</v>
      </c>
      <c r="B96">
        <v>58.8</v>
      </c>
      <c r="C96">
        <v>5.9</v>
      </c>
      <c r="D96">
        <v>1350.96</v>
      </c>
      <c r="E96">
        <v>309</v>
      </c>
    </row>
    <row r="97" spans="1:5" x14ac:dyDescent="0.25">
      <c r="A97" s="6">
        <v>45047.000567129631</v>
      </c>
      <c r="B97">
        <v>58.7</v>
      </c>
      <c r="C97">
        <v>10.9</v>
      </c>
      <c r="D97">
        <v>883.13</v>
      </c>
      <c r="E97">
        <v>108</v>
      </c>
    </row>
    <row r="98" spans="1:5" x14ac:dyDescent="0.25">
      <c r="A98" s="6">
        <v>45078.000567129631</v>
      </c>
      <c r="B98">
        <v>58.2</v>
      </c>
      <c r="C98">
        <v>17</v>
      </c>
      <c r="D98">
        <v>728.55</v>
      </c>
      <c r="E98">
        <v>17</v>
      </c>
    </row>
    <row r="99" spans="1:5" x14ac:dyDescent="0.25">
      <c r="A99" s="6">
        <v>45108.000567129631</v>
      </c>
      <c r="B99">
        <v>77.2</v>
      </c>
      <c r="C99">
        <v>16.899999999999999</v>
      </c>
      <c r="D99">
        <v>581.01</v>
      </c>
      <c r="E99">
        <v>0</v>
      </c>
    </row>
    <row r="100" spans="1:5" x14ac:dyDescent="0.25">
      <c r="A100" s="6">
        <v>45139.000567129631</v>
      </c>
      <c r="B100">
        <v>84.1</v>
      </c>
      <c r="C100">
        <v>17.8</v>
      </c>
      <c r="D100">
        <v>783.37</v>
      </c>
      <c r="E100">
        <v>0</v>
      </c>
    </row>
    <row r="101" spans="1:5" x14ac:dyDescent="0.25">
      <c r="A101" s="6">
        <v>45170.000567129631</v>
      </c>
      <c r="B101">
        <v>84.3</v>
      </c>
      <c r="C101">
        <v>15.8</v>
      </c>
      <c r="D101">
        <v>664.59</v>
      </c>
      <c r="E101">
        <v>6</v>
      </c>
    </row>
    <row r="102" spans="1:5" x14ac:dyDescent="0.25">
      <c r="A102" s="6">
        <v>45200.000567129631</v>
      </c>
      <c r="B102">
        <v>79.3</v>
      </c>
      <c r="C102">
        <v>5.6</v>
      </c>
      <c r="D102">
        <v>1356.98</v>
      </c>
      <c r="E102">
        <v>334</v>
      </c>
    </row>
    <row r="103" spans="1:5" x14ac:dyDescent="0.25">
      <c r="A103" s="6">
        <v>45231.000567129631</v>
      </c>
      <c r="B103">
        <v>85.7</v>
      </c>
      <c r="C103">
        <v>0.8</v>
      </c>
      <c r="D103">
        <v>1779.28</v>
      </c>
      <c r="E103">
        <v>487</v>
      </c>
    </row>
    <row r="104" spans="1:5" x14ac:dyDescent="0.25">
      <c r="A104" s="6">
        <v>45261.000567129631</v>
      </c>
      <c r="B104">
        <v>86.8</v>
      </c>
      <c r="C104">
        <v>-3.3</v>
      </c>
      <c r="D104">
        <v>2082.44</v>
      </c>
      <c r="E104">
        <v>629</v>
      </c>
    </row>
    <row r="105" spans="1:5" ht="15.75" x14ac:dyDescent="0.25">
      <c r="D105" s="8">
        <f>SUM(D93:D104)</f>
        <v>16078.200000000003</v>
      </c>
      <c r="E105" s="8">
        <f>SUM(E93:E104)</f>
        <v>3493</v>
      </c>
    </row>
  </sheetData>
  <pageMargins left="0.7" right="0.7" top="0.75" bottom="0.75" header="0.3" footer="0.3"/>
  <headerFooter>
    <oddHeader>&amp;R&amp;"arial"&amp;8&amp;K000000 KONE Internal&amp;1#_x000D_</oddHeader>
  </headerFooter>
  <drawing r:id="rId1"/>
</worksheet>
</file>

<file path=docMetadata/LabelInfo.xml><?xml version="1.0" encoding="utf-8"?>
<clbl:labelList xmlns:clbl="http://schemas.microsoft.com/office/2020/mipLabelMetadata">
  <clbl:label id="{1595ec8e-1e2e-428f-9506-de1cbd0c2835}" enabled="1" method="Standard" siteId="{2bb82c64-2eb1-43f7-8862-fdc1d2333b50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Tilat</vt:lpstr>
      <vt:lpstr>Sheet1</vt:lpstr>
      <vt:lpstr>rakenteet</vt:lpstr>
      <vt:lpstr>sähkönkulutus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Mäki Antti I</dc:creator>
  <cp:lastModifiedBy>Mäki Antti I</cp:lastModifiedBy>
  <dcterms:created xsi:type="dcterms:W3CDTF">2024-02-01T11:11:51Z</dcterms:created>
  <dcterms:modified xsi:type="dcterms:W3CDTF">2024-02-02T18:05:01Z</dcterms:modified>
</cp:coreProperties>
</file>